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conta\Documents\Strongman\805 Strongman\"/>
    </mc:Choice>
  </mc:AlternateContent>
  <xr:revisionPtr revIDLastSave="0" documentId="8_{850907E7-162C-4DE6-91A8-8B523C0C86CE}" xr6:coauthVersionLast="43" xr6:coauthVersionMax="43" xr10:uidLastSave="{00000000-0000-0000-0000-000000000000}"/>
  <bookViews>
    <workbookView xWindow="-108" yWindow="-108" windowWidth="23256" windowHeight="12576" firstSheet="5" activeTab="6"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Roster'!$A$1:$C$6</definedName>
    <definedName name="_xlnm.Print_Area" localSheetId="2">'Heavy Weight Men'!$A$1:$L$34</definedName>
    <definedName name="_xlnm.Print_Area" localSheetId="6">'Round Robin'!$A$2:$E$18</definedName>
    <definedName name="_xlnm.Print_Area" localSheetId="8">'Score Sheet'!$A$1:$C$9</definedName>
    <definedName name="_xlnm.Print_Area" localSheetId="10">'Score Sheet '!$A$1:$H$14</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4" l="1"/>
  <c r="B3" i="14"/>
  <c r="D3" i="14"/>
  <c r="E3" i="14"/>
  <c r="B6" i="14"/>
  <c r="D6" i="14"/>
  <c r="E6" i="14"/>
  <c r="A9" i="14"/>
  <c r="B9" i="14"/>
  <c r="D9" i="14"/>
  <c r="E9" i="14"/>
  <c r="B12" i="14"/>
  <c r="D12" i="14"/>
  <c r="E12" i="14"/>
  <c r="A4" i="14"/>
  <c r="B4" i="14"/>
  <c r="D4" i="14"/>
  <c r="E4" i="14"/>
  <c r="B10" i="14"/>
  <c r="D10" i="14"/>
  <c r="E10" i="14"/>
  <c r="A7" i="14"/>
  <c r="B7" i="14"/>
  <c r="D7" i="14"/>
  <c r="E7" i="14"/>
  <c r="B13" i="14"/>
  <c r="D13" i="14"/>
  <c r="E13" i="14"/>
  <c r="A5" i="14"/>
  <c r="B5" i="14"/>
  <c r="D5" i="14"/>
  <c r="E5" i="14"/>
  <c r="B14" i="14"/>
  <c r="D14" i="14"/>
  <c r="E14" i="14"/>
  <c r="A8" i="14"/>
  <c r="B8" i="14"/>
  <c r="D8" i="14"/>
  <c r="E8" i="14"/>
  <c r="B11" i="14"/>
  <c r="D11" i="14"/>
  <c r="E11" i="14"/>
  <c r="A2" i="14"/>
  <c r="B2" i="14"/>
  <c r="C2" i="14"/>
  <c r="D2" i="14"/>
  <c r="E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F8" i="14" l="1"/>
  <c r="F5" i="14"/>
  <c r="F14" i="14"/>
  <c r="F11" i="14"/>
  <c r="B7" i="12"/>
  <c r="C7" i="12" s="1"/>
  <c r="B6" i="12"/>
  <c r="C6" i="12" s="1"/>
  <c r="B5" i="12"/>
  <c r="C5" i="12" s="1"/>
  <c r="B4" i="12"/>
  <c r="C4" i="12" s="1"/>
  <c r="B3" i="12"/>
  <c r="E12" i="10"/>
  <c r="E11" i="10"/>
  <c r="E10" i="10"/>
  <c r="C12" i="10"/>
  <c r="C11" i="10"/>
  <c r="C10" i="10"/>
  <c r="E6" i="10"/>
  <c r="E5" i="10"/>
  <c r="E4" i="10"/>
  <c r="C6" i="10"/>
  <c r="C5" i="10"/>
  <c r="C4" i="10"/>
  <c r="C18" i="9"/>
  <c r="C11" i="14" s="1"/>
  <c r="C16" i="9"/>
  <c r="C14" i="14" s="1"/>
  <c r="C13" i="9"/>
  <c r="C13" i="14" s="1"/>
  <c r="C11" i="9"/>
  <c r="C10" i="14" s="1"/>
  <c r="C8" i="9"/>
  <c r="C12" i="14" s="1"/>
  <c r="C6" i="9"/>
  <c r="C6" i="14" s="1"/>
  <c r="C17" i="9"/>
  <c r="C8" i="14" s="1"/>
  <c r="C15" i="9"/>
  <c r="C5" i="14" s="1"/>
  <c r="C12" i="9"/>
  <c r="C7" i="14" s="1"/>
  <c r="C10" i="9"/>
  <c r="C4" i="14" s="1"/>
  <c r="C7" i="9"/>
  <c r="C9" i="14" s="1"/>
  <c r="C5" i="9"/>
  <c r="C3" i="14" s="1"/>
  <c r="E18" i="7"/>
  <c r="B7" i="7"/>
  <c r="E7" i="7" s="1"/>
  <c r="H30" i="1"/>
  <c r="H14" i="1"/>
  <c r="H24" i="1"/>
  <c r="H8" i="1"/>
  <c r="E21" i="1"/>
  <c r="E9" i="1"/>
  <c r="C3" i="12" l="1"/>
</calcChain>
</file>

<file path=xl/sharedStrings.xml><?xml version="1.0" encoding="utf-8"?>
<sst xmlns="http://schemas.openxmlformats.org/spreadsheetml/2006/main" count="386" uniqueCount="96">
  <si>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</si>
  <si>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</si>
  <si>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</si>
  <si>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</si>
  <si>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</si>
  <si>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</si>
  <si>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</si>
  <si>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</si>
  <si>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</si>
  <si>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</si>
  <si>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</si>
  <si>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</si>
  <si>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</si>
  <si>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</si>
  <si>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</si>
  <si>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</si>
  <si>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</si>
  <si>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</si>
  <si>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</si>
  <si>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</si>
  <si>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</si>
  <si>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</si>
  <si>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</si>
  <si>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</si>
  <si>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</si>
  <si>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</si>
  <si>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</si>
  <si>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</si>
  <si>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</si>
  <si>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</si>
  <si>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</si>
  <si>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</si>
  <si>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</si>
  <si>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</si>
  <si>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</si>
  <si>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</si>
  <si>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</si>
  <si>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</si>
  <si>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</si>
  <si>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</si>
  <si>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</si>
  <si>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</si>
  <si>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</si>
  <si>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</si>
  <si>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</si>
  <si>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</si>
  <si>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</si>
  <si>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</si>
  <si>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</si>
  <si>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</si>
  <si>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</si>
  <si>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</si>
  <si>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</si>
  <si>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</si>
  <si>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</si>
  <si>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</si>
  <si>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</si>
  <si>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</si>
  <si>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</si>
  <si>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</si>
  <si>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</si>
  <si>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</si>
  <si>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</si>
  <si>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</si>
  <si>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</si>
  <si>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</si>
  <si>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</si>
  <si>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</si>
  <si>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</si>
  <si>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</si>
  <si>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</si>
  <si>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4-athletes</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</si>
  <si>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</si>
  <si>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</si>
  <si>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</si>
  <si>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</si>
  <si>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</si>
  <si>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</si>
  <si>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</si>
  <si>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</si>
  <si>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</si>
  <si>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</si>
  <si>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</si>
  <si>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</si>
  <si>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</si>
  <si>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</si>
  <si>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Michelle Degro</t>
  </si>
  <si>
    <t>Lucy Yuan</t>
  </si>
  <si>
    <t>Sardana  Osipova</t>
  </si>
  <si>
    <t>MK Estridge</t>
  </si>
  <si>
    <t>0</t>
  </si>
  <si>
    <t>2</t>
  </si>
  <si>
    <t>Gold</t>
  </si>
  <si>
    <t>Silver</t>
  </si>
  <si>
    <t>Bronze</t>
  </si>
  <si>
    <t>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</si>
</sst>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sz val="10"/>
      <name val="Arial"/>
      <family val="2"/>
    </font>
    <font>
      <sz val="12"/>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9" fillId="0" borderId="0"/>
  </cellStyleXfs>
  <cellXfs count="131">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16"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5" borderId="31" xfId="0" applyFill="1" applyBorder="1"/>
    <xf numFmtId="0" fontId="0" fillId="0" borderId="25" xfId="0" applyFill="1" applyBorder="1"/>
    <xf numFmtId="0" fontId="0" fillId="0" borderId="26" xfId="0" applyFill="1" applyBorder="1"/>
    <xf numFmtId="0" fontId="18" fillId="0" borderId="0" xfId="0" applyFont="1" applyBorder="1" applyAlignment="1" applyProtection="1">
      <protection locked="0"/>
    </xf>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0" fillId="5" borderId="30" xfId="0" applyFill="1" applyBorder="1" applyAlignment="1">
      <alignment horizontal="center"/>
    </xf>
    <xf numFmtId="0" fontId="0" fillId="5" borderId="9" xfId="0" applyFill="1" applyBorder="1"/>
    <xf numFmtId="49" fontId="0" fillId="5" borderId="32" xfId="0" applyNumberFormat="1" applyFill="1" applyBorder="1" applyAlignment="1">
      <alignment horizontal="center"/>
    </xf>
    <xf numFmtId="0" fontId="0" fillId="5" borderId="33" xfId="0" applyFill="1" applyBorder="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15" fillId="0" borderId="15" xfId="0" applyFont="1" applyBorder="1" applyAlignment="1">
      <alignment horizontal="left"/>
    </xf>
    <xf numFmtId="0" fontId="7" fillId="0" borderId="16" xfId="0" applyFont="1" applyBorder="1" applyAlignment="1">
      <alignment horizontal="left"/>
    </xf>
    <xf numFmtId="0" fontId="1" fillId="0" borderId="16" xfId="0" applyFont="1" applyBorder="1"/>
    <xf numFmtId="0" fontId="1" fillId="0" borderId="18" xfId="0" applyFont="1" applyBorder="1" applyAlignment="1">
      <alignment horizontal="center"/>
    </xf>
    <xf numFmtId="0" fontId="5"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5" fillId="0" borderId="3" xfId="0" applyFont="1" applyBorder="1" applyProtection="1">
      <protection locked="0"/>
    </xf>
    <xf numFmtId="0" fontId="5" fillId="5" borderId="3" xfId="0" applyFont="1" applyFill="1" applyBorder="1"/>
    <xf numFmtId="0" fontId="20" fillId="0" borderId="26" xfId="0" applyFont="1" applyBorder="1"/>
    <xf numFmtId="0" fontId="0" fillId="0" borderId="0" xfId="0" applyFont="1" applyFill="1" applyBorder="1" applyProtection="1">
      <protection locked="0"/>
    </xf>
    <xf numFmtId="0" fontId="5" fillId="0" borderId="26" xfId="0" applyFont="1" applyBorder="1"/>
    <xf numFmtId="0" fontId="5" fillId="0" borderId="21" xfId="0" applyFont="1" applyFill="1" applyBorder="1" applyProtection="1">
      <protection locked="0"/>
    </xf>
    <xf numFmtId="0" fontId="5" fillId="0" borderId="21" xfId="0" applyFont="1" applyFill="1" applyBorder="1" applyAlignment="1" applyProtection="1">
      <alignment horizontal="center"/>
      <protection locked="0"/>
    </xf>
    <xf numFmtId="0" fontId="5" fillId="0" borderId="27" xfId="0" applyFont="1" applyBorder="1"/>
    <xf numFmtId="0" fontId="0" fillId="0" borderId="15" xfId="0" applyBorder="1"/>
    <xf numFmtId="0" fontId="3" fillId="0" borderId="16" xfId="0" applyFont="1" applyBorder="1" applyAlignment="1">
      <alignment horizontal="center"/>
    </xf>
    <xf numFmtId="0" fontId="5" fillId="0" borderId="16" xfId="0" applyFont="1" applyBorder="1"/>
    <xf numFmtId="0" fontId="1" fillId="0" borderId="25" xfId="0" applyFont="1" applyBorder="1"/>
    <xf numFmtId="0" fontId="1" fillId="0" borderId="18" xfId="0" applyFont="1" applyBorder="1"/>
    <xf numFmtId="0" fontId="0" fillId="5" borderId="34" xfId="0" applyFill="1" applyBorder="1"/>
    <xf numFmtId="164" fontId="0" fillId="5" borderId="35" xfId="0" applyNumberFormat="1" applyFill="1" applyBorder="1"/>
    <xf numFmtId="0" fontId="0" fillId="5" borderId="30" xfId="0" applyFill="1" applyBorder="1"/>
    <xf numFmtId="0" fontId="0" fillId="0" borderId="21" xfId="0" applyFill="1" applyBorder="1" applyProtection="1">
      <protection locked="0"/>
    </xf>
    <xf numFmtId="164" fontId="0" fillId="5" borderId="31" xfId="0" applyNumberFormat="1" applyFill="1" applyBorder="1"/>
    <xf numFmtId="0" fontId="21" fillId="0" borderId="0" xfId="0" applyFont="1" applyBorder="1" applyAlignment="1">
      <alignment horizontal="center"/>
    </xf>
  </cellXfs>
  <cellStyles count="2">
    <cellStyle name="Normal" xfId="0" builtinId="0"/>
    <cellStyle name="Normal 2" xfId="1" xr:uid="{87CA503E-AFAD-4E54-9334-6F976E0A81D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7" width="16.109375" customWidth="1"/>
    <col min="8" max="8" width="18.77734375" customWidth="1"/>
    <col min="9" max="9" width="5.7773437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21875" customWidth="1"/>
    <col min="2" max="2" width="12.88671875" customWidth="1"/>
    <col min="4" max="4" width="5.21875" customWidth="1"/>
    <col min="5" max="5" width="12.33203125" bestFit="1" customWidth="1"/>
    <col min="6" max="6" width="7" customWidth="1"/>
    <col min="7" max="7" width="5.21875"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Michelle Degro</v>
      </c>
      <c r="C3" s="70">
        <f>VLOOKUP(B3,'Competitor Roster'!B:C,2,FALSE)</f>
        <v>60.909090909090907</v>
      </c>
      <c r="D3" s="6">
        <v>2</v>
      </c>
      <c r="E3" s="53" t="str">
        <f>VLOOKUP(D3,'Competitor Roster'!A:B,2,FALSE)</f>
        <v>Lucy Yuan</v>
      </c>
      <c r="F3" s="70">
        <f>VLOOKUP(E3,'Competitor Roster'!B:C,2,FALSE)</f>
        <v>61.863636363636353</v>
      </c>
      <c r="G3" s="6">
        <v>3</v>
      </c>
      <c r="H3" s="53" t="str">
        <f>VLOOKUP(G3,'Competitor Roster'!A:B,2,FALSE)</f>
        <v>Sardana  Osipova</v>
      </c>
      <c r="I3" s="70">
        <f>VLOOKUP(H3,'Competitor Roster'!B:C,2,FALSE)</f>
        <v>63.35</v>
      </c>
      <c r="J3" s="6">
        <v>4</v>
      </c>
      <c r="K3" s="53" t="str">
        <f>VLOOKUP(J3,'Competitor Roster'!A:B,2,FALSE)</f>
        <v>MK Estridge</v>
      </c>
      <c r="L3" s="70">
        <f>VLOOKUP(K3,'Competitor Roster'!B:C,2,FALSE)</f>
        <v>74.849999999999994</v>
      </c>
      <c r="M3" s="6">
        <v>5</v>
      </c>
      <c r="N3" s="53" t="e">
        <f>VLOOKUP(M3,'Competitor Roster'!A:B,2,FALSE)</f>
        <v>#N/A</v>
      </c>
      <c r="O3" s="70" t="e">
        <f>VLOOKUP(N3,'Competitor Roster'!B:C,2,FALSE)</f>
        <v>#N/A</v>
      </c>
    </row>
    <row r="4" spans="1:15" x14ac:dyDescent="0.3">
      <c r="A4">
        <v>1</v>
      </c>
      <c r="B4" s="68">
        <f>VLOOKUP(A3,'Round Robin'!B:E,4,FALSE)</f>
        <v>0</v>
      </c>
      <c r="D4">
        <v>2</v>
      </c>
      <c r="E4" s="68">
        <f>VLOOKUP(D3,'Round Robin'!B:E,4,FALSE)</f>
        <v>3</v>
      </c>
      <c r="H4" s="68">
        <f>VLOOKUP(G3,'Round Robin'!$B:$E,4,FALSE)</f>
        <v>3</v>
      </c>
      <c r="K4" s="68">
        <f>VLOOKUP(J3,'Round Robin'!$B:$E,4,FALSE)</f>
        <v>0</v>
      </c>
      <c r="N4" s="68" t="e">
        <f>VLOOKUP(M3,'Round Robin'!$B:$E,4,FALSE)</f>
        <v>#N/A</v>
      </c>
    </row>
    <row r="5" spans="1:15" x14ac:dyDescent="0.3">
      <c r="A5">
        <v>1</v>
      </c>
      <c r="B5" s="68">
        <f>VLOOKUP(A4,'Round Robin'!B:E,4,FALSE)</f>
        <v>0</v>
      </c>
      <c r="D5">
        <v>2</v>
      </c>
    </row>
    <row r="6" spans="1:15" x14ac:dyDescent="0.3">
      <c r="A6">
        <v>1</v>
      </c>
      <c r="B6" s="68">
        <f>VLOOKUP(A5,'Round Robin'!B:E,4,FALSE)</f>
        <v>0</v>
      </c>
      <c r="D6">
        <v>2</v>
      </c>
    </row>
    <row r="7" spans="1:15" x14ac:dyDescent="0.3">
      <c r="A7">
        <v>1</v>
      </c>
      <c r="B7" s="68">
        <f>VLOOKUP(A6,'Round Robin'!B:E,4,FALSE)</f>
        <v>0</v>
      </c>
      <c r="D7">
        <v>2</v>
      </c>
    </row>
    <row r="8" spans="1:15" x14ac:dyDescent="0.3">
      <c r="A8">
        <v>1</v>
      </c>
      <c r="B8" s="68">
        <f>VLOOKUP(A7,'Round Robin'!B:E,4,FALSE)</f>
        <v>0</v>
      </c>
      <c r="D8">
        <v>2</v>
      </c>
    </row>
    <row r="9" spans="1:15" x14ac:dyDescent="0.3">
      <c r="A9">
        <v>1</v>
      </c>
      <c r="B9" s="68">
        <f>VLOOKUP(A8,'Round Robin'!B:E,4,FALSE)</f>
        <v>0</v>
      </c>
      <c r="D9">
        <v>2</v>
      </c>
    </row>
    <row r="10" spans="1:15" x14ac:dyDescent="0.3">
      <c r="A10">
        <v>1</v>
      </c>
      <c r="B10" s="68">
        <f>VLOOKUP(A9,'Round Robin'!B:E,4,FALSE)</f>
        <v>0</v>
      </c>
      <c r="D10">
        <v>2</v>
      </c>
    </row>
    <row r="11" spans="1:15" x14ac:dyDescent="0.3">
      <c r="A11">
        <v>1</v>
      </c>
      <c r="B11" s="68">
        <f>VLOOKUP(A10,'Round Robin'!B:E,4,FALSE)</f>
        <v>0</v>
      </c>
      <c r="D11">
        <v>2</v>
      </c>
    </row>
    <row r="12" spans="1:15" x14ac:dyDescent="0.3">
      <c r="A12">
        <v>1</v>
      </c>
      <c r="B12" s="68">
        <f>VLOOKUP(A11,'Round Robin'!B:E,4,FALSE)</f>
        <v>0</v>
      </c>
      <c r="D12">
        <v>2</v>
      </c>
    </row>
    <row r="13" spans="1:15" x14ac:dyDescent="0.3">
      <c r="A13">
        <v>1</v>
      </c>
      <c r="B13" s="68">
        <f>VLOOKUP(A12,'Round Robin'!B:E,4,FALSE)</f>
        <v>0</v>
      </c>
      <c r="D13">
        <v>2</v>
      </c>
    </row>
    <row r="14" spans="1:15" x14ac:dyDescent="0.3">
      <c r="A14">
        <v>1</v>
      </c>
      <c r="B14" s="68">
        <f>VLOOKUP(A13,'Round Robin'!B:E,4,FALSE)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0"/>
  <sheetViews>
    <sheetView workbookViewId="0">
      <pane ySplit="2" topLeftCell="A3" activePane="bottomLeft" state="frozen"/>
      <selection pane="bottomLeft" sqref="A1:H14"/>
    </sheetView>
  </sheetViews>
  <sheetFormatPr defaultRowHeight="14.4" x14ac:dyDescent="0.3"/>
  <cols>
    <col min="1" max="1" width="9.109375" style="2" customWidth="1"/>
    <col min="2" max="2" width="4.6640625" style="2" customWidth="1"/>
    <col min="3" max="3" width="17.44140625"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8" ht="25.8" x14ac:dyDescent="0.5">
      <c r="A1" s="106" t="s">
        <v>70</v>
      </c>
      <c r="B1" s="48"/>
      <c r="C1" s="49"/>
      <c r="D1" s="107" t="s">
        <v>95</v>
      </c>
      <c r="E1" s="39"/>
      <c r="F1" s="108"/>
      <c r="G1" s="108"/>
      <c r="H1" s="55"/>
    </row>
    <row r="2" spans="1:8" ht="15" thickBot="1" x14ac:dyDescent="0.35">
      <c r="A2" s="109" t="str">
        <f>'Round Robin'!A4</f>
        <v>Match #</v>
      </c>
      <c r="B2" s="69" t="str">
        <f>'Round Robin'!B4</f>
        <v>Lot#</v>
      </c>
      <c r="C2" s="12" t="str">
        <f>'Round Robin'!C4</f>
        <v>Name</v>
      </c>
      <c r="D2" s="69" t="str">
        <f>'Round Robin'!D4</f>
        <v>win-lose</v>
      </c>
      <c r="E2" s="69" t="str">
        <f>'Round Robin'!E4</f>
        <v xml:space="preserve">Points </v>
      </c>
      <c r="F2" s="69" t="s">
        <v>69</v>
      </c>
      <c r="G2" s="12" t="s">
        <v>72</v>
      </c>
      <c r="H2" s="85"/>
    </row>
    <row r="3" spans="1:8" x14ac:dyDescent="0.3">
      <c r="A3" s="76">
        <f>'Round Robin'!A5</f>
        <v>1</v>
      </c>
      <c r="B3" s="77">
        <f>'Round Robin'!B5</f>
        <v>1</v>
      </c>
      <c r="C3" s="77" t="str">
        <f>'Round Robin'!C5</f>
        <v>Michelle Degro</v>
      </c>
      <c r="D3" s="78" t="str">
        <f>'Round Robin'!D5</f>
        <v>0</v>
      </c>
      <c r="E3" s="77">
        <f>'Round Robin'!E5</f>
        <v>0</v>
      </c>
      <c r="F3" s="79"/>
      <c r="G3" s="94"/>
      <c r="H3" s="85"/>
    </row>
    <row r="4" spans="1:8" ht="15" thickBot="1" x14ac:dyDescent="0.35">
      <c r="A4" s="71">
        <f>'Round Robin'!A10</f>
        <v>3</v>
      </c>
      <c r="B4" s="74">
        <f>'Round Robin'!B10</f>
        <v>1</v>
      </c>
      <c r="C4" s="75" t="str">
        <f>'Round Robin'!C10</f>
        <v>Michelle Degro</v>
      </c>
      <c r="D4" s="74">
        <f>'Round Robin'!D10</f>
        <v>0</v>
      </c>
      <c r="E4" s="74">
        <f>'Round Robin'!E10</f>
        <v>0</v>
      </c>
      <c r="F4" s="80"/>
      <c r="G4" s="95"/>
      <c r="H4" s="85"/>
    </row>
    <row r="5" spans="1:8" ht="16.2" thickBot="1" x14ac:dyDescent="0.35">
      <c r="A5" s="71">
        <f>'Round Robin'!A15</f>
        <v>5</v>
      </c>
      <c r="B5" s="74">
        <f>'Round Robin'!B15</f>
        <v>1</v>
      </c>
      <c r="C5" s="110" t="str">
        <f>'Round Robin'!C15</f>
        <v>Michelle Degro</v>
      </c>
      <c r="D5" s="111" t="str">
        <f>'Round Robin'!D15</f>
        <v>0</v>
      </c>
      <c r="E5" s="111">
        <f>'Round Robin'!E15</f>
        <v>0</v>
      </c>
      <c r="F5" s="112">
        <f>SUM(E3:E5)</f>
        <v>0</v>
      </c>
      <c r="G5" s="113">
        <v>4</v>
      </c>
      <c r="H5" s="114"/>
    </row>
    <row r="6" spans="1:8" x14ac:dyDescent="0.3">
      <c r="A6" s="71" t="s">
        <v>10</v>
      </c>
      <c r="B6" s="74">
        <f>'Round Robin'!B6</f>
        <v>2</v>
      </c>
      <c r="C6" s="75" t="str">
        <f>'Round Robin'!C6</f>
        <v>Lucy Yuan</v>
      </c>
      <c r="D6" s="74">
        <f>'Round Robin'!D6</f>
        <v>2</v>
      </c>
      <c r="E6" s="74">
        <f>'Round Robin'!E6</f>
        <v>3</v>
      </c>
      <c r="F6" s="80"/>
      <c r="G6" s="94"/>
      <c r="H6" s="85"/>
    </row>
    <row r="7" spans="1:8" ht="15" thickBot="1" x14ac:dyDescent="0.35">
      <c r="A7" s="71">
        <f>'Round Robin'!A12</f>
        <v>4</v>
      </c>
      <c r="B7" s="74">
        <f>'Round Robin'!B12</f>
        <v>2</v>
      </c>
      <c r="C7" s="115" t="str">
        <f>'Round Robin'!C12</f>
        <v>Lucy Yuan</v>
      </c>
      <c r="D7" s="74" t="str">
        <f>'Round Robin'!D12</f>
        <v>0</v>
      </c>
      <c r="E7" s="74">
        <f>'Round Robin'!E12</f>
        <v>0</v>
      </c>
      <c r="F7" s="80"/>
      <c r="G7" s="95"/>
      <c r="H7" s="85"/>
    </row>
    <row r="8" spans="1:8" ht="16.2" thickBot="1" x14ac:dyDescent="0.35">
      <c r="A8" s="71">
        <f>'Round Robin'!A17</f>
        <v>6</v>
      </c>
      <c r="B8" s="74">
        <f>'Round Robin'!B17</f>
        <v>2</v>
      </c>
      <c r="C8" s="110" t="str">
        <f>'Round Robin'!C17</f>
        <v>Lucy Yuan</v>
      </c>
      <c r="D8" s="111" t="str">
        <f>'Round Robin'!D17</f>
        <v>0</v>
      </c>
      <c r="E8" s="111">
        <f>'Round Robin'!E17</f>
        <v>0</v>
      </c>
      <c r="F8" s="112">
        <f>SUM(E6:E8)</f>
        <v>3</v>
      </c>
      <c r="G8" s="113">
        <v>3</v>
      </c>
      <c r="H8" s="116" t="s">
        <v>94</v>
      </c>
    </row>
    <row r="9" spans="1:8" x14ac:dyDescent="0.3">
      <c r="A9" s="71">
        <f>'Round Robin'!A7</f>
        <v>2</v>
      </c>
      <c r="B9" s="74">
        <f>'Round Robin'!B7</f>
        <v>3</v>
      </c>
      <c r="C9" s="75" t="str">
        <f>'Round Robin'!C7</f>
        <v>Sardana  Osipova</v>
      </c>
      <c r="D9" s="74" t="str">
        <f>'Round Robin'!D7</f>
        <v>2</v>
      </c>
      <c r="E9" s="74">
        <f>'Round Robin'!E7</f>
        <v>3</v>
      </c>
      <c r="F9" s="80"/>
      <c r="G9" s="95"/>
      <c r="H9" s="85"/>
    </row>
    <row r="10" spans="1:8" ht="15" thickBot="1" x14ac:dyDescent="0.35">
      <c r="A10" s="71" t="s">
        <v>10</v>
      </c>
      <c r="B10" s="74">
        <f>'Round Robin'!B11</f>
        <v>3</v>
      </c>
      <c r="C10" s="75" t="str">
        <f>'Round Robin'!C11</f>
        <v>Sardana  Osipova</v>
      </c>
      <c r="D10" s="74" t="str">
        <f>'Round Robin'!D11</f>
        <v>2</v>
      </c>
      <c r="E10" s="74">
        <f>'Round Robin'!E11</f>
        <v>3</v>
      </c>
      <c r="F10" s="12"/>
      <c r="G10" s="95"/>
      <c r="H10" s="85"/>
    </row>
    <row r="11" spans="1:8" ht="16.2" thickBot="1" x14ac:dyDescent="0.35">
      <c r="A11" s="71" t="s">
        <v>10</v>
      </c>
      <c r="B11" s="74">
        <f>'Round Robin'!B18</f>
        <v>3</v>
      </c>
      <c r="C11" s="110" t="str">
        <f>'Round Robin'!C18</f>
        <v>Sardana  Osipova</v>
      </c>
      <c r="D11" s="111" t="str">
        <f>'Round Robin'!D18</f>
        <v>2</v>
      </c>
      <c r="E11" s="111">
        <f>'Round Robin'!E18</f>
        <v>3</v>
      </c>
      <c r="F11" s="112">
        <f>SUM(E9:E11)</f>
        <v>9</v>
      </c>
      <c r="G11" s="113">
        <v>1</v>
      </c>
      <c r="H11" s="116" t="s">
        <v>92</v>
      </c>
    </row>
    <row r="12" spans="1:8" x14ac:dyDescent="0.3">
      <c r="A12" s="71" t="s">
        <v>10</v>
      </c>
      <c r="B12" s="74">
        <f>'Round Robin'!B8</f>
        <v>4</v>
      </c>
      <c r="C12" s="115" t="str">
        <f>'Round Robin'!C8</f>
        <v>MK Estridge</v>
      </c>
      <c r="D12" s="74" t="str">
        <f>'Round Robin'!D8</f>
        <v>0</v>
      </c>
      <c r="E12" s="74">
        <f>'Round Robin'!E8</f>
        <v>0</v>
      </c>
      <c r="F12" s="80"/>
      <c r="G12" s="95"/>
      <c r="H12" s="85"/>
    </row>
    <row r="13" spans="1:8" ht="15" thickBot="1" x14ac:dyDescent="0.35">
      <c r="A13" s="71" t="s">
        <v>10</v>
      </c>
      <c r="B13" s="74">
        <f>'Round Robin'!B13</f>
        <v>4</v>
      </c>
      <c r="C13" s="75" t="str">
        <f>'Round Robin'!C13</f>
        <v>MK Estridge</v>
      </c>
      <c r="D13" s="74" t="str">
        <f>'Round Robin'!D13</f>
        <v>2</v>
      </c>
      <c r="E13" s="74">
        <f>'Round Robin'!E13</f>
        <v>3</v>
      </c>
      <c r="F13" s="80"/>
      <c r="G13" s="95"/>
      <c r="H13" s="85"/>
    </row>
    <row r="14" spans="1:8" ht="16.2" thickBot="1" x14ac:dyDescent="0.35">
      <c r="A14" s="81" t="s">
        <v>10</v>
      </c>
      <c r="B14" s="82">
        <f>'Round Robin'!B16</f>
        <v>4</v>
      </c>
      <c r="C14" s="117" t="str">
        <f>'Round Robin'!C16</f>
        <v>MK Estridge</v>
      </c>
      <c r="D14" s="118" t="str">
        <f>'Round Robin'!D16</f>
        <v>2</v>
      </c>
      <c r="E14" s="118">
        <f>'Round Robin'!E16</f>
        <v>3</v>
      </c>
      <c r="F14" s="112">
        <f>SUM(E12:E14)</f>
        <v>6</v>
      </c>
      <c r="G14" s="113">
        <v>2</v>
      </c>
      <c r="H14" s="119" t="s">
        <v>93</v>
      </c>
    </row>
    <row r="15" spans="1:8" x14ac:dyDescent="0.3">
      <c r="A15"/>
      <c r="B15"/>
      <c r="E15"/>
      <c r="F15"/>
    </row>
    <row r="16" spans="1:8" x14ac:dyDescent="0.3">
      <c r="A16"/>
      <c r="B16"/>
      <c r="E16"/>
      <c r="F16"/>
    </row>
    <row r="17" spans="1:6" x14ac:dyDescent="0.3">
      <c r="A17"/>
      <c r="B17"/>
      <c r="E17"/>
      <c r="F17"/>
    </row>
    <row r="18" spans="1:6" x14ac:dyDescent="0.3">
      <c r="A18"/>
      <c r="B18"/>
      <c r="E18"/>
      <c r="F18"/>
    </row>
    <row r="19" spans="1:6" x14ac:dyDescent="0.3">
      <c r="A19"/>
      <c r="B19"/>
      <c r="E19"/>
      <c r="F19"/>
    </row>
    <row r="20" spans="1:6" x14ac:dyDescent="0.3">
      <c r="A20"/>
      <c r="B20"/>
      <c r="E20"/>
      <c r="F20"/>
    </row>
  </sheetData>
  <sortState xmlns:xlrd2="http://schemas.microsoft.com/office/spreadsheetml/2017/richdata2" ref="A3:E16">
    <sortCondition ref="B3:B16"/>
  </sortState>
  <pageMargins left="0.7" right="0.7" top="0.75" bottom="0.75" header="0.3" footer="0.3"/>
  <pageSetup scale="1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77734375" style="2" customWidth="1"/>
    <col min="4" max="4" width="16.109375" style="2" customWidth="1"/>
    <col min="5" max="5" width="16.109375" customWidth="1"/>
    <col min="6" max="6" width="5.77734375" customWidth="1"/>
    <col min="7" max="8" width="16.109375" customWidth="1"/>
    <col min="9" max="9" width="5.77734375" customWidth="1"/>
    <col min="10" max="10" width="16.109375" customWidth="1"/>
    <col min="11" max="11" width="5.77734375" customWidth="1"/>
    <col min="12" max="12" width="16.109375" customWidth="1"/>
  </cols>
  <sheetData>
    <row r="1" spans="1:16" ht="21.6" thickBot="1" x14ac:dyDescent="0.45">
      <c r="B1" s="20" t="s">
        <v>42</v>
      </c>
      <c r="C1"/>
      <c r="D1"/>
    </row>
    <row r="2" spans="1:16" ht="19.8"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workbookViewId="0">
      <pane ySplit="2" topLeftCell="A3" activePane="bottomLeft" state="frozen"/>
      <selection pane="bottomLeft" sqref="A1:C6"/>
    </sheetView>
  </sheetViews>
  <sheetFormatPr defaultRowHeight="14.4" x14ac:dyDescent="0.3"/>
  <cols>
    <col min="1" max="1" width="5.21875" customWidth="1"/>
    <col min="2" max="2" width="39.77734375" bestFit="1" customWidth="1"/>
  </cols>
  <sheetData>
    <row r="1" spans="1:3" ht="15.6" x14ac:dyDescent="0.3">
      <c r="A1" s="120"/>
      <c r="B1" s="122" t="s">
        <v>71</v>
      </c>
      <c r="C1" s="123" t="s">
        <v>44</v>
      </c>
    </row>
    <row r="2" spans="1:3" ht="18" x14ac:dyDescent="0.35">
      <c r="A2" s="124" t="s">
        <v>26</v>
      </c>
      <c r="B2" s="130" t="s">
        <v>95</v>
      </c>
      <c r="C2" s="85"/>
    </row>
    <row r="3" spans="1:3" x14ac:dyDescent="0.3">
      <c r="A3" s="125">
        <v>1</v>
      </c>
      <c r="B3" s="96" t="s">
        <v>86</v>
      </c>
      <c r="C3" s="126">
        <v>60.909090909090907</v>
      </c>
    </row>
    <row r="4" spans="1:3" x14ac:dyDescent="0.3">
      <c r="A4" s="125">
        <v>2</v>
      </c>
      <c r="B4" s="75" t="s">
        <v>87</v>
      </c>
      <c r="C4" s="126">
        <v>61.863636363636353</v>
      </c>
    </row>
    <row r="5" spans="1:3" x14ac:dyDescent="0.3">
      <c r="A5" s="125">
        <v>3</v>
      </c>
      <c r="B5" s="75" t="s">
        <v>88</v>
      </c>
      <c r="C5" s="126">
        <v>63.35</v>
      </c>
    </row>
    <row r="6" spans="1:3" ht="15" thickBot="1" x14ac:dyDescent="0.35">
      <c r="A6" s="127">
        <v>4</v>
      </c>
      <c r="B6" s="128" t="s">
        <v>89</v>
      </c>
      <c r="C6" s="129">
        <v>74.849999999999994</v>
      </c>
    </row>
    <row r="7" spans="1:3" x14ac:dyDescent="0.3">
      <c r="B7" s="14"/>
    </row>
    <row r="8" spans="1:3" ht="15" thickBot="1" x14ac:dyDescent="0.35">
      <c r="A8" s="2"/>
    </row>
    <row r="9" spans="1:3" ht="21" x14ac:dyDescent="0.4">
      <c r="A9" s="47"/>
      <c r="B9" s="83" t="s">
        <v>75</v>
      </c>
      <c r="C9" s="55"/>
    </row>
    <row r="10" spans="1:3" x14ac:dyDescent="0.3">
      <c r="A10" s="41" t="s">
        <v>76</v>
      </c>
      <c r="B10" s="84" t="s">
        <v>77</v>
      </c>
      <c r="C10" s="85"/>
    </row>
    <row r="11" spans="1:3" x14ac:dyDescent="0.3">
      <c r="A11" s="41" t="s">
        <v>78</v>
      </c>
      <c r="B11" s="84" t="s">
        <v>79</v>
      </c>
      <c r="C11" s="85"/>
    </row>
    <row r="12" spans="1:3" ht="24.6" x14ac:dyDescent="0.3">
      <c r="A12" s="41" t="s">
        <v>80</v>
      </c>
      <c r="B12" s="84" t="s">
        <v>81</v>
      </c>
      <c r="C12" s="85"/>
    </row>
    <row r="13" spans="1:3" ht="24.6" x14ac:dyDescent="0.3">
      <c r="A13" s="41" t="s">
        <v>82</v>
      </c>
      <c r="B13" s="84" t="s">
        <v>83</v>
      </c>
      <c r="C13" s="85"/>
    </row>
    <row r="14" spans="1:3" ht="15" thickBot="1" x14ac:dyDescent="0.35">
      <c r="A14" s="50" t="s">
        <v>84</v>
      </c>
      <c r="B14" s="86" t="s">
        <v>85</v>
      </c>
      <c r="C14" s="87"/>
    </row>
    <row r="15" spans="1:3" x14ac:dyDescent="0.3">
      <c r="A15" s="2"/>
      <c r="B15" s="88"/>
    </row>
  </sheetData>
  <sortState xmlns:xlrd2="http://schemas.microsoft.com/office/spreadsheetml/2017/richdata2" ref="A32:D34">
    <sortCondition ref="A32:A34"/>
  </sortState>
  <pageMargins left="0.7" right="0.7" top="0.75" bottom="0.75" header="0.3" footer="0.3"/>
  <pageSetup scale="15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tabSelected="1" workbookViewId="0">
      <pane ySplit="4" topLeftCell="A5" activePane="bottomLeft" state="frozen"/>
      <selection pane="bottomLeft" activeCell="A2" sqref="A2:E18"/>
    </sheetView>
  </sheetViews>
  <sheetFormatPr defaultRowHeight="14.4" x14ac:dyDescent="0.3"/>
  <cols>
    <col min="1" max="1" width="7.6640625" customWidth="1"/>
    <col min="2" max="2" width="4.6640625" style="2" customWidth="1"/>
    <col min="3" max="3" width="24.77734375" style="2" customWidth="1"/>
    <col min="4" max="4" width="12.77734375" style="2" customWidth="1"/>
  </cols>
  <sheetData>
    <row r="1" spans="1:5" ht="15" thickBot="1" x14ac:dyDescent="0.35"/>
    <row r="2" spans="1:5" ht="18.600000000000001" thickBot="1" x14ac:dyDescent="0.4">
      <c r="A2" s="120"/>
      <c r="B2" s="39"/>
      <c r="C2" s="121" t="s">
        <v>95</v>
      </c>
      <c r="D2" s="39"/>
      <c r="E2" s="55"/>
    </row>
    <row r="3" spans="1:5" ht="21.6" thickBot="1" x14ac:dyDescent="0.45">
      <c r="A3" s="38" t="s">
        <v>73</v>
      </c>
      <c r="B3" s="39"/>
      <c r="C3" s="39" t="s">
        <v>74</v>
      </c>
      <c r="D3" s="66" t="s">
        <v>45</v>
      </c>
      <c r="E3" s="85"/>
    </row>
    <row r="4" spans="1:5" ht="15" thickBot="1" x14ac:dyDescent="0.35">
      <c r="A4" s="50" t="s">
        <v>46</v>
      </c>
      <c r="B4" s="43" t="s">
        <v>47</v>
      </c>
      <c r="C4" s="43" t="s">
        <v>48</v>
      </c>
      <c r="D4" s="89" t="s">
        <v>49</v>
      </c>
      <c r="E4" s="90" t="s">
        <v>66</v>
      </c>
    </row>
    <row r="5" spans="1:5" x14ac:dyDescent="0.3">
      <c r="A5" s="76">
        <v>1</v>
      </c>
      <c r="B5" s="97">
        <v>1</v>
      </c>
      <c r="C5" s="97" t="str">
        <f>VLOOKUP(B5,'Competitor Roster'!A:B,2,FALSE)</f>
        <v>Michelle Degro</v>
      </c>
      <c r="D5" s="91" t="s">
        <v>90</v>
      </c>
      <c r="E5" s="67">
        <v>0</v>
      </c>
    </row>
    <row r="6" spans="1:5" ht="15" thickBot="1" x14ac:dyDescent="0.35">
      <c r="A6" s="81"/>
      <c r="B6" s="98">
        <v>2</v>
      </c>
      <c r="C6" s="98" t="str">
        <f>VLOOKUP(B6,'Competitor Roster'!A:B,2,FALSE)</f>
        <v>Lucy Yuan</v>
      </c>
      <c r="D6" s="99">
        <v>2</v>
      </c>
      <c r="E6" s="100">
        <v>3</v>
      </c>
    </row>
    <row r="7" spans="1:5" x14ac:dyDescent="0.3">
      <c r="A7" s="76">
        <v>2</v>
      </c>
      <c r="B7" s="97">
        <v>3</v>
      </c>
      <c r="C7" s="97" t="str">
        <f>VLOOKUP(B7,'Competitor Roster'!A:B,2,FALSE)</f>
        <v>Sardana  Osipova</v>
      </c>
      <c r="D7" s="91" t="s">
        <v>91</v>
      </c>
      <c r="E7" s="67">
        <v>3</v>
      </c>
    </row>
    <row r="8" spans="1:5" ht="15" thickBot="1" x14ac:dyDescent="0.35">
      <c r="A8" s="81"/>
      <c r="B8" s="98">
        <v>4</v>
      </c>
      <c r="C8" s="98" t="str">
        <f>VLOOKUP(B8,'Competitor Roster'!A:B,2,FALSE)</f>
        <v>MK Estridge</v>
      </c>
      <c r="D8" s="92" t="s">
        <v>90</v>
      </c>
      <c r="E8" s="93">
        <v>0</v>
      </c>
    </row>
    <row r="9" spans="1:5" ht="16.2" thickBot="1" x14ac:dyDescent="0.35">
      <c r="A9" s="58"/>
      <c r="B9" s="72"/>
      <c r="C9" s="73" t="s">
        <v>68</v>
      </c>
      <c r="D9" s="101"/>
      <c r="E9" s="102"/>
    </row>
    <row r="10" spans="1:5" x14ac:dyDescent="0.3">
      <c r="A10" s="76">
        <v>3</v>
      </c>
      <c r="B10" s="97">
        <v>1</v>
      </c>
      <c r="C10" s="97" t="str">
        <f>VLOOKUP(B10,'Competitor Roster'!A:B,2,FALSE)</f>
        <v>Michelle Degro</v>
      </c>
      <c r="D10" s="103">
        <v>0</v>
      </c>
      <c r="E10" s="67">
        <v>0</v>
      </c>
    </row>
    <row r="11" spans="1:5" ht="15" thickBot="1" x14ac:dyDescent="0.35">
      <c r="A11" s="81"/>
      <c r="B11" s="98">
        <v>3</v>
      </c>
      <c r="C11" s="98" t="str">
        <f>VLOOKUP(B11,'Competitor Roster'!A:B,2,FALSE)</f>
        <v>Sardana  Osipova</v>
      </c>
      <c r="D11" s="92" t="s">
        <v>91</v>
      </c>
      <c r="E11" s="93">
        <v>3</v>
      </c>
    </row>
    <row r="12" spans="1:5" x14ac:dyDescent="0.3">
      <c r="A12" s="104">
        <v>4</v>
      </c>
      <c r="B12" s="97">
        <v>2</v>
      </c>
      <c r="C12" s="97" t="str">
        <f>VLOOKUP(B12,'Competitor Roster'!A:B,2,FALSE)</f>
        <v>Lucy Yuan</v>
      </c>
      <c r="D12" s="91" t="s">
        <v>90</v>
      </c>
      <c r="E12" s="67">
        <v>0</v>
      </c>
    </row>
    <row r="13" spans="1:5" ht="15" thickBot="1" x14ac:dyDescent="0.35">
      <c r="A13" s="105"/>
      <c r="B13" s="98">
        <v>4</v>
      </c>
      <c r="C13" s="98" t="str">
        <f>VLOOKUP(B13,'Competitor Roster'!A:B,2,FALSE)</f>
        <v>MK Estridge</v>
      </c>
      <c r="D13" s="92" t="s">
        <v>91</v>
      </c>
      <c r="E13" s="93">
        <v>3</v>
      </c>
    </row>
    <row r="14" spans="1:5" ht="16.2" thickBot="1" x14ac:dyDescent="0.35">
      <c r="A14" s="58"/>
      <c r="B14" s="72"/>
      <c r="C14" s="73" t="s">
        <v>68</v>
      </c>
      <c r="D14" s="101"/>
      <c r="E14" s="102"/>
    </row>
    <row r="15" spans="1:5" x14ac:dyDescent="0.3">
      <c r="A15" s="104">
        <v>5</v>
      </c>
      <c r="B15" s="97">
        <v>1</v>
      </c>
      <c r="C15" s="97" t="str">
        <f>VLOOKUP(B15,'Competitor Roster'!A:B,2,FALSE)</f>
        <v>Michelle Degro</v>
      </c>
      <c r="D15" s="91" t="s">
        <v>90</v>
      </c>
      <c r="E15" s="67">
        <v>0</v>
      </c>
    </row>
    <row r="16" spans="1:5" ht="15" thickBot="1" x14ac:dyDescent="0.35">
      <c r="A16" s="105"/>
      <c r="B16" s="98">
        <v>4</v>
      </c>
      <c r="C16" s="98" t="str">
        <f>VLOOKUP(B16,'Competitor Roster'!A:B,2,FALSE)</f>
        <v>MK Estridge</v>
      </c>
      <c r="D16" s="92" t="s">
        <v>91</v>
      </c>
      <c r="E16" s="93">
        <v>3</v>
      </c>
    </row>
    <row r="17" spans="1:5" x14ac:dyDescent="0.3">
      <c r="A17" s="104">
        <v>6</v>
      </c>
      <c r="B17" s="97">
        <v>2</v>
      </c>
      <c r="C17" s="97" t="str">
        <f>VLOOKUP(B17,'Competitor Roster'!A:B,2,FALSE)</f>
        <v>Lucy Yuan</v>
      </c>
      <c r="D17" s="91" t="s">
        <v>90</v>
      </c>
      <c r="E17" s="67">
        <v>0</v>
      </c>
    </row>
    <row r="18" spans="1:5" ht="15" thickBot="1" x14ac:dyDescent="0.35">
      <c r="A18" s="105"/>
      <c r="B18" s="98">
        <v>3</v>
      </c>
      <c r="C18" s="98" t="str">
        <f>VLOOKUP(B18,'Competitor Roster'!A:B,2,FALSE)</f>
        <v>Sardana  Osipova</v>
      </c>
      <c r="D18" s="92" t="s">
        <v>91</v>
      </c>
      <c r="E18" s="93">
        <v>3</v>
      </c>
    </row>
    <row r="19" spans="1:5" x14ac:dyDescent="0.3">
      <c r="A19" s="74"/>
    </row>
  </sheetData>
  <pageMargins left="0.7" right="0.7" top="0.75" bottom="0.75" header="0.3" footer="0.3"/>
  <pageSetup scale="1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77734375" customWidth="1"/>
    <col min="4" max="4" width="4.6640625" style="2" bestFit="1" customWidth="1"/>
    <col min="5" max="5" width="24.7773437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Michelle Degro</v>
      </c>
      <c r="D4" s="24">
        <v>2</v>
      </c>
      <c r="E4" s="24" t="str">
        <f>VLOOKUP(D4,'Competitor Roster'!A:B,2,FALSE)</f>
        <v>Lucy Yuan</v>
      </c>
      <c r="F4" s="62"/>
      <c r="G4" s="63">
        <v>3</v>
      </c>
      <c r="H4" s="63">
        <v>0</v>
      </c>
    </row>
    <row r="5" spans="1:8" x14ac:dyDescent="0.3">
      <c r="A5" s="41">
        <v>2</v>
      </c>
      <c r="B5" s="24">
        <v>3</v>
      </c>
      <c r="C5" s="24" t="str">
        <f>VLOOKUP(B5,'Competitor Roster'!A:B,2,FALSE)</f>
        <v>Sardana  Osipova</v>
      </c>
      <c r="D5" s="24">
        <v>4</v>
      </c>
      <c r="E5" s="24" t="str">
        <f>VLOOKUP(D5,'Competitor Roster'!A:B,2,FALSE)</f>
        <v>MK Estridge</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Michelle Degro</v>
      </c>
      <c r="D10" s="24">
        <v>6</v>
      </c>
      <c r="E10" s="24" t="e">
        <f>VLOOKUP(D10,'Competitor Roster'!A:B,2,FALSE)</f>
        <v>#N/A</v>
      </c>
      <c r="F10" s="62"/>
      <c r="G10" s="63">
        <v>1</v>
      </c>
      <c r="H10" s="63">
        <v>2</v>
      </c>
    </row>
    <row r="11" spans="1:8" x14ac:dyDescent="0.3">
      <c r="A11" s="41">
        <v>5</v>
      </c>
      <c r="B11" s="24">
        <v>2</v>
      </c>
      <c r="C11" s="24" t="str">
        <f>VLOOKUP(B11,'Competitor Roster'!A:B,2,FALSE)</f>
        <v>Lucy Yuan</v>
      </c>
      <c r="D11" s="24">
        <v>3</v>
      </c>
      <c r="E11" s="24" t="str">
        <f>VLOOKUP(D11,'Competitor Roster'!A:B,2,FALSE)</f>
        <v>Sardana  Osipova</v>
      </c>
      <c r="F11" s="62"/>
      <c r="G11" s="63">
        <v>1</v>
      </c>
      <c r="H11" s="63">
        <v>2</v>
      </c>
    </row>
    <row r="12" spans="1:8" ht="15" thickBot="1" x14ac:dyDescent="0.35">
      <c r="A12" s="50">
        <v>6</v>
      </c>
      <c r="B12" s="43">
        <v>4</v>
      </c>
      <c r="C12" s="43" t="str">
        <f>VLOOKUP(B12,'Competitor Roster'!A:B,2,FALSE)</f>
        <v>MK Estridge</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64.4"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64.4"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21875" customWidth="1"/>
    <col min="2" max="2" width="39.7773437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Michelle Degro</v>
      </c>
      <c r="C3" s="24">
        <f>VLOOKUP(B3,'Competitor Roster'!B:C,2,FALSE)</f>
        <v>60.909090909090907</v>
      </c>
      <c r="D3" s="68">
        <f>VLOOKUP(A3,'Round Robin'!B:E,4,FALSE)</f>
        <v>0</v>
      </c>
      <c r="E3" s="68">
        <f>VLOOKUP(A3,'Round Robin'!B:E,4,FALSE)</f>
        <v>0</v>
      </c>
      <c r="F3" s="65"/>
      <c r="G3" s="65"/>
    </row>
    <row r="4" spans="1:7" x14ac:dyDescent="0.3">
      <c r="A4">
        <v>2</v>
      </c>
      <c r="B4" s="24" t="str">
        <f>VLOOKUP(A4,'Competitor Roster'!A:B,2,FALSE)</f>
        <v>Lucy Yuan</v>
      </c>
      <c r="C4" s="24">
        <f>VLOOKUP(B4,'Competitor Roster'!B:C,2,FALSE)</f>
        <v>61.863636363636353</v>
      </c>
      <c r="D4" s="68">
        <f>VLOOKUP(A4,'Round Robin'!B:E,4,FALSE)</f>
        <v>3</v>
      </c>
      <c r="E4" s="68">
        <f>VLOOKUP(A4,'Round Robin'!B:E,4,FALSE)</f>
        <v>3</v>
      </c>
      <c r="F4" s="65"/>
      <c r="G4" s="65"/>
    </row>
    <row r="5" spans="1:7" x14ac:dyDescent="0.3">
      <c r="A5">
        <v>3</v>
      </c>
      <c r="B5" s="24" t="str">
        <f>VLOOKUP(A5,'Competitor Roster'!A:B,2,FALSE)</f>
        <v>Sardana  Osipova</v>
      </c>
      <c r="C5" s="24">
        <f>VLOOKUP(B5,'Competitor Roster'!B:C,2,FALSE)</f>
        <v>63.35</v>
      </c>
      <c r="D5" s="68">
        <f>VLOOKUP(A5,'Round Robin'!B:E,4,FALSE)</f>
        <v>3</v>
      </c>
      <c r="E5" s="68">
        <f>VLOOKUP(A5,'Round Robin'!B:E,4,FALSE)</f>
        <v>3</v>
      </c>
      <c r="F5" s="65"/>
      <c r="G5" s="65"/>
    </row>
    <row r="6" spans="1:7" x14ac:dyDescent="0.3">
      <c r="A6">
        <v>4</v>
      </c>
      <c r="B6" s="24" t="str">
        <f>VLOOKUP(A6,'Competitor Roster'!A:B,2,FALSE)</f>
        <v>MK Estridge</v>
      </c>
      <c r="C6" s="24">
        <f>VLOOKUP(B6,'Competitor Roster'!B:C,2,FALSE)</f>
        <v>74.849999999999994</v>
      </c>
      <c r="D6" s="68">
        <f>VLOOKUP(A6,'Round Robin'!B:E,4,FALSE)</f>
        <v>0</v>
      </c>
      <c r="E6" s="68">
        <f>VLOOKUP(A6,'Round Robin'!B:E,4,FALSE)</f>
        <v>0</v>
      </c>
      <c r="F6" s="65"/>
      <c r="G6" s="65"/>
    </row>
    <row r="7" spans="1:7" x14ac:dyDescent="0.3">
      <c r="A7">
        <v>5</v>
      </c>
      <c r="B7" s="24" t="e">
        <f>VLOOKUP(A7,'Competitor Roster'!A:B,2,FALSE)</f>
        <v>#N/A</v>
      </c>
      <c r="C7" s="24" t="e">
        <f>VLOOKUP(B7,'Competitor Roster'!B:C,2,FALSE)</f>
        <v>#N/A</v>
      </c>
      <c r="D7" s="68" t="e">
        <f>VLOOKUP(A7,'Round Robin'!B:E,4,FALSE)</f>
        <v>#N/A</v>
      </c>
      <c r="E7" s="68" t="e">
        <f>VLOOKUP(A7,'Round Robin'!B:E,4,FALSE)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2019-07-08T21:38:39Z</cp:lastPrinted>
  <dcterms:created xsi:type="dcterms:W3CDTF">2012-12-13T18:30:16Z</dcterms:created>
  <dcterms:modified xsi:type="dcterms:W3CDTF">2019-07-08T21:39:18Z</dcterms:modified>
</cp:coreProperties>
</file>