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C:\Users\Odd E. Haugen\Documents\Documents\Strongman\805 Strongman\"/>
    </mc:Choice>
  </mc:AlternateContent>
  <xr:revisionPtr revIDLastSave="0" documentId="13_ncr:1_{5CB1AD9F-E758-404E-B9DB-B389102AE17C}" xr6:coauthVersionLast="34" xr6:coauthVersionMax="34" xr10:uidLastSave="{00000000-0000-0000-0000-000000000000}"/>
  <bookViews>
    <workbookView xWindow="288" yWindow="192" windowWidth="11460" windowHeight="5976"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externalReferences>
    <externalReference r:id="rId12"/>
  </externalReferences>
  <definedNames>
    <definedName name="_xlnm.Print_Area" localSheetId="5">'Competitor Roster'!$A$1:$D$5</definedName>
    <definedName name="_xlnm.Print_Area" localSheetId="2">'Heavy Weight Men'!$A$1:$L$34</definedName>
    <definedName name="_xlnm.Print_Area" localSheetId="6">'Round Robin'!$A$1:$F$15</definedName>
    <definedName name="_xlnm.Print_Area" localSheetId="8">'Score Sheet'!$A$1:$C$9</definedName>
    <definedName name="_xlnm.Print_Area" localSheetId="10">'Score Sheet '!$A$1:$H$8</definedName>
    <definedName name="_xlnm.Print_Area" localSheetId="9">'Score Sheet (2)'!$A$1:$C$9</definedName>
  </definedNames>
  <calcPr calcId="179021"/>
</workbook>
</file>

<file path=xl/calcChain.xml><?xml version="1.0" encoding="utf-8"?>
<calcChain xmlns="http://schemas.openxmlformats.org/spreadsheetml/2006/main">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E7" i="12"/>
  <c r="E6" i="12"/>
  <c r="E5" i="12"/>
  <c r="E4" i="12"/>
  <c r="E3" i="12"/>
  <c r="D7" i="12"/>
  <c r="D6" i="12"/>
  <c r="D5" i="12"/>
  <c r="D4" i="12"/>
  <c r="D3" i="12"/>
  <c r="G8" i="14" l="1"/>
  <c r="G6" i="14"/>
  <c r="G4" i="14"/>
  <c r="B7" i="12"/>
  <c r="C7" i="12" s="1"/>
  <c r="B6" i="12"/>
  <c r="C6" i="12" s="1"/>
  <c r="E12" i="10"/>
  <c r="E10" i="10"/>
  <c r="C12" i="10"/>
  <c r="E6" i="10"/>
  <c r="E5" i="10"/>
  <c r="C6" i="10"/>
  <c r="E18" i="7"/>
  <c r="B7" i="7"/>
  <c r="E7" i="7" s="1"/>
  <c r="H30" i="1"/>
  <c r="H14" i="1"/>
  <c r="H24" i="1"/>
  <c r="H8" i="1"/>
  <c r="E21" i="1"/>
  <c r="E9" i="1"/>
  <c r="B5" i="6" l="1"/>
  <c r="C5" i="6"/>
  <c r="D5" i="6"/>
  <c r="B4" i="6"/>
  <c r="C4" i="6"/>
  <c r="D4" i="6"/>
  <c r="B3" i="6"/>
  <c r="C3" i="6"/>
  <c r="D3" i="6"/>
  <c r="C6" i="9" l="1"/>
  <c r="C11" i="9"/>
  <c r="E3" i="13"/>
  <c r="F3" i="13" s="1"/>
  <c r="C11" i="10"/>
  <c r="E4" i="10"/>
  <c r="C6" i="14"/>
  <c r="C5" i="14"/>
  <c r="B4" i="12"/>
  <c r="C4" i="12" s="1"/>
  <c r="D12" i="9"/>
  <c r="D9" i="9"/>
  <c r="D8" i="14"/>
  <c r="D7" i="14"/>
  <c r="D8" i="9"/>
  <c r="D5" i="9"/>
  <c r="D4" i="14"/>
  <c r="D3" i="14"/>
  <c r="C12" i="9"/>
  <c r="C9" i="9"/>
  <c r="H3" i="13"/>
  <c r="I3" i="13" s="1"/>
  <c r="C7" i="14"/>
  <c r="C8" i="14"/>
  <c r="B5" i="12"/>
  <c r="C5" i="12" s="1"/>
  <c r="E11" i="10"/>
  <c r="C5" i="10"/>
  <c r="C8" i="9"/>
  <c r="B3" i="13"/>
  <c r="C3" i="13" s="1"/>
  <c r="C5" i="9"/>
  <c r="B3" i="12"/>
  <c r="C3" i="12" s="1"/>
  <c r="C4" i="10"/>
  <c r="C4" i="14"/>
  <c r="C10" i="10"/>
  <c r="C3" i="14"/>
  <c r="D11" i="9"/>
  <c r="D6" i="9"/>
  <c r="D6" i="14"/>
  <c r="D5" i="14"/>
</calcChain>
</file>

<file path=xl/sharedStrings.xml><?xml version="1.0" encoding="utf-8"?>
<sst xmlns="http://schemas.openxmlformats.org/spreadsheetml/2006/main" count="376" uniqueCount="94">
  <si>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</si>
  <si>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</si>
  <si>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</si>
  <si>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</si>
  <si>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</si>
  <si>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</si>
  <si>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</si>
  <si>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</si>
  <si>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</si>
  <si>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</si>
  <si>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</si>
  <si>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</si>
  <si>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</si>
  <si>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</si>
  <si>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</si>
  <si>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</si>
  <si>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</si>
  <si>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</si>
  <si>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</si>
  <si>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</si>
  <si>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</si>
  <si>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</si>
  <si>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</si>
  <si>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</si>
  <si>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</si>
  <si>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</si>
  <si>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</si>
  <si>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</si>
  <si>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</si>
  <si>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</si>
  <si>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</si>
  <si>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</si>
  <si>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</si>
  <si>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</si>
  <si>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</si>
  <si>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</si>
  <si>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</si>
  <si>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</si>
  <si>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</si>
  <si>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</si>
  <si>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</si>
  <si>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</si>
  <si>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</si>
  <si>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</si>
  <si>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</si>
  <si>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</si>
  <si>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</si>
  <si>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</si>
  <si>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</si>
  <si>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</si>
  <si>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</si>
  <si>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</si>
  <si>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</si>
  <si>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</si>
  <si>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</si>
  <si>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</si>
  <si>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</si>
  <si>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</si>
  <si>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</si>
  <si>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</si>
  <si>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</si>
  <si>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</si>
  <si>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</si>
  <si>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</si>
  <si>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</si>
  <si>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</si>
  <si>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</si>
  <si>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</si>
  <si>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</si>
  <si>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</si>
  <si>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</si>
  <si>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</si>
  <si>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</si>
  <si>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</si>
  <si>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</si>
  <si>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</si>
  <si>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</si>
  <si>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</si>
  <si>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</si>
  <si>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</si>
  <si>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</si>
  <si>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</si>
  <si>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</si>
  <si>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Lightweight Women</t>
  </si>
  <si>
    <t>MENs +200lb</t>
  </si>
  <si>
    <t>2</t>
  </si>
  <si>
    <t>0</t>
  </si>
  <si>
    <t>(KG)</t>
  </si>
  <si>
    <t>2018 MAS Wrestling USA Championship</t>
  </si>
  <si>
    <t>Yvette</t>
  </si>
  <si>
    <t>Rodriguez</t>
  </si>
  <si>
    <t>Katherine</t>
  </si>
  <si>
    <t>Chaidez</t>
  </si>
  <si>
    <t>Women's 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</si>
</sst>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3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0" fillId="5" borderId="31" xfId="0" applyFill="1" applyBorder="1"/>
    <xf numFmtId="0" fontId="0" fillId="0" borderId="24" xfId="0" applyBorder="1" applyAlignment="1">
      <alignment horizontal="center"/>
    </xf>
    <xf numFmtId="0" fontId="5" fillId="0" borderId="0" xfId="0" applyFont="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16" fillId="0" borderId="0" xfId="0" applyFont="1" applyAlignment="1">
      <alignment wrapText="1"/>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9" fillId="0" borderId="0" xfId="0" applyFont="1" applyBorder="1" applyAlignment="1">
      <alignment horizontal="left"/>
    </xf>
    <xf numFmtId="164" fontId="1" fillId="0" borderId="0" xfId="0" applyNumberFormat="1" applyFont="1" applyAlignment="1">
      <alignment horizontal="center"/>
    </xf>
    <xf numFmtId="0" fontId="18" fillId="0" borderId="0" xfId="0" applyFont="1" applyBorder="1" applyAlignment="1">
      <alignment horizontal="center"/>
    </xf>
    <xf numFmtId="0" fontId="20" fillId="0" borderId="16" xfId="0" applyFont="1" applyBorder="1" applyAlignment="1">
      <alignment horizontal="center"/>
    </xf>
    <xf numFmtId="0" fontId="19"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5" fillId="0" borderId="0" xfId="0" applyFont="1" applyAlignment="1"/>
    <xf numFmtId="0" fontId="0" fillId="0" borderId="15" xfId="0"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6" xfId="0" applyFont="1" applyBorder="1"/>
    <xf numFmtId="0" fontId="1" fillId="0" borderId="25" xfId="0" applyFont="1" applyBorder="1"/>
    <xf numFmtId="0" fontId="1" fillId="0" borderId="0" xfId="0" applyFont="1" applyBorder="1" applyAlignment="1" applyProtection="1">
      <alignment horizontal="center"/>
      <protection locked="0"/>
    </xf>
    <xf numFmtId="0" fontId="0" fillId="4" borderId="26" xfId="0" applyFill="1" applyBorder="1" applyAlignment="1">
      <alignment horizontal="center"/>
    </xf>
    <xf numFmtId="0" fontId="1" fillId="0" borderId="21" xfId="0" applyFont="1" applyBorder="1" applyAlignment="1">
      <alignment horizontal="center"/>
    </xf>
    <xf numFmtId="0" fontId="5" fillId="0" borderId="16" xfId="0" applyFont="1" applyBorder="1"/>
    <xf numFmtId="0" fontId="1" fillId="0" borderId="25" xfId="0" applyFont="1" applyBorder="1" applyAlignment="1">
      <alignment horizontal="center"/>
    </xf>
    <xf numFmtId="0" fontId="1" fillId="0" borderId="18" xfId="0" applyFont="1" applyBorder="1" applyAlignment="1">
      <alignment horizontal="center"/>
    </xf>
    <xf numFmtId="0" fontId="19" fillId="0" borderId="26" xfId="0" applyFont="1" applyBorder="1" applyAlignment="1">
      <alignment horizontal="center"/>
    </xf>
    <xf numFmtId="0" fontId="0" fillId="5" borderId="33" xfId="0" applyFill="1" applyBorder="1" applyAlignment="1">
      <alignment horizontal="center"/>
    </xf>
    <xf numFmtId="0" fontId="19" fillId="0" borderId="21" xfId="0" applyFont="1" applyBorder="1"/>
    <xf numFmtId="0" fontId="1" fillId="0" borderId="27" xfId="0" applyFont="1" applyBorder="1" applyAlignment="1">
      <alignment horizontal="center"/>
    </xf>
    <xf numFmtId="0" fontId="0" fillId="5" borderId="32" xfId="0" applyFill="1" applyBorder="1" applyAlignment="1">
      <alignment horizontal="center"/>
    </xf>
    <xf numFmtId="0" fontId="19" fillId="0" borderId="16" xfId="0" applyFont="1" applyBorder="1" applyAlignment="1">
      <alignment horizontal="left"/>
    </xf>
    <xf numFmtId="0" fontId="19" fillId="0" borderId="25"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hletes%20roster%20%20NP%202018%20-%20Aug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tel "/>
      <sheetName val="Strongman"/>
      <sheetName val="MAS"/>
      <sheetName val="Grip"/>
      <sheetName val="Roster"/>
    </sheetNames>
    <sheetDataSet>
      <sheetData sheetId="0"/>
      <sheetData sheetId="1"/>
      <sheetData sheetId="2">
        <row r="13">
          <cell r="B13" t="str">
            <v>Morgan</v>
          </cell>
          <cell r="C13" t="str">
            <v>Hill</v>
          </cell>
          <cell r="D13">
            <v>180</v>
          </cell>
        </row>
        <row r="14">
          <cell r="B14" t="str">
            <v xml:space="preserve">Justin </v>
          </cell>
          <cell r="C14" t="str">
            <v>Gilbert</v>
          </cell>
          <cell r="D14">
            <v>130.69999999999999</v>
          </cell>
        </row>
        <row r="15">
          <cell r="B15" t="str">
            <v>Edward</v>
          </cell>
          <cell r="C15" t="str">
            <v>Carrizo</v>
          </cell>
          <cell r="D15">
            <v>121</v>
          </cell>
        </row>
      </sheetData>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Morgan</v>
      </c>
      <c r="C3" s="71" t="str">
        <f>VLOOKUP(B3,'Competitor Roster'!B:C,2,FALSE)</f>
        <v>Hill</v>
      </c>
      <c r="D3" s="6">
        <v>2</v>
      </c>
      <c r="E3" s="52" t="str">
        <f>VLOOKUP(D3,'Competitor Roster'!A:B,2,FALSE)</f>
        <v xml:space="preserve">Justin </v>
      </c>
      <c r="F3" s="71" t="str">
        <f>VLOOKUP(E3,'Competitor Roster'!B:C,2,FALSE)</f>
        <v>Gilbert</v>
      </c>
      <c r="G3" s="6">
        <v>3</v>
      </c>
      <c r="H3" s="52" t="str">
        <f>VLOOKUP(G3,'Competitor Roster'!A:B,2,FALSE)</f>
        <v>Edward</v>
      </c>
      <c r="I3" s="71" t="str">
        <f>VLOOKUP(H3,'Competitor Roster'!B:C,2,FALSE)</f>
        <v>Carrizo</v>
      </c>
      <c r="J3" s="6">
        <v>4</v>
      </c>
      <c r="K3" s="52" t="e">
        <f>VLOOKUP(J3,'Competitor Roster'!A:B,2,FALSE)</f>
        <v>#N/A</v>
      </c>
      <c r="L3" s="71" t="e">
        <f>VLOOKUP(K3,'Competitor Roster'!B:C,2,FALSE)</f>
        <v>#N/A</v>
      </c>
      <c r="M3" s="6">
        <v>5</v>
      </c>
      <c r="N3" s="52" t="e">
        <f>VLOOKUP(M3,'Competitor Roster'!A:B,2,FALSE)</f>
        <v>#N/A</v>
      </c>
      <c r="O3" s="71" t="e">
        <f>VLOOKUP(N3,'Competitor Roster'!B:C,2,FALSE)</f>
        <v>#N/A</v>
      </c>
    </row>
    <row r="4" spans="1:15" x14ac:dyDescent="0.3">
      <c r="A4">
        <v>1</v>
      </c>
      <c r="B4" s="69" t="str">
        <f>VLOOKUP(A3,'Round Robin'!B:F,4,FALSE)</f>
        <v>2</v>
      </c>
      <c r="D4">
        <v>2</v>
      </c>
      <c r="E4" s="69">
        <f>VLOOKUP(D3,'Round Robin'!B:F,4,FALSE)</f>
        <v>0</v>
      </c>
      <c r="H4" s="69" t="str">
        <f>VLOOKUP(G3,'Round Robin'!$B:$F,4,FALSE)</f>
        <v>0</v>
      </c>
      <c r="K4" s="69" t="e">
        <f>VLOOKUP(J3,'Round Robin'!$B:$F,4,FALSE)</f>
        <v>#N/A</v>
      </c>
      <c r="N4" s="69" t="e">
        <f>VLOOKUP(M3,'Round Robin'!$B:$F,4,FALSE)</f>
        <v>#N/A</v>
      </c>
    </row>
    <row r="5" spans="1:15" x14ac:dyDescent="0.3">
      <c r="A5">
        <v>1</v>
      </c>
      <c r="B5" s="69" t="str">
        <f>VLOOKUP(A4,'Round Robin'!B:F,4,FALSE)</f>
        <v>2</v>
      </c>
      <c r="D5">
        <v>2</v>
      </c>
    </row>
    <row r="6" spans="1:15" x14ac:dyDescent="0.3">
      <c r="A6">
        <v>1</v>
      </c>
      <c r="B6" s="69" t="str">
        <f>VLOOKUP(A5,'Round Robin'!B:F,4,FALSE)</f>
        <v>2</v>
      </c>
      <c r="D6">
        <v>2</v>
      </c>
    </row>
    <row r="7" spans="1:15" x14ac:dyDescent="0.3">
      <c r="A7">
        <v>1</v>
      </c>
      <c r="B7" s="69" t="str">
        <f>VLOOKUP(A6,'Round Robin'!B:F,4,FALSE)</f>
        <v>2</v>
      </c>
      <c r="D7">
        <v>2</v>
      </c>
    </row>
    <row r="8" spans="1:15" x14ac:dyDescent="0.3">
      <c r="A8">
        <v>1</v>
      </c>
      <c r="B8" s="69" t="str">
        <f>VLOOKUP(A7,'Round Robin'!B:F,4,FALSE)</f>
        <v>2</v>
      </c>
      <c r="D8">
        <v>2</v>
      </c>
    </row>
    <row r="9" spans="1:15" x14ac:dyDescent="0.3">
      <c r="A9">
        <v>1</v>
      </c>
      <c r="B9" s="69" t="str">
        <f>VLOOKUP(A8,'Round Robin'!B:F,4,FALSE)</f>
        <v>2</v>
      </c>
      <c r="D9">
        <v>2</v>
      </c>
    </row>
    <row r="10" spans="1:15" x14ac:dyDescent="0.3">
      <c r="A10">
        <v>1</v>
      </c>
      <c r="B10" s="69" t="str">
        <f>VLOOKUP(A9,'Round Robin'!B:F,4,FALSE)</f>
        <v>2</v>
      </c>
      <c r="D10">
        <v>2</v>
      </c>
    </row>
    <row r="11" spans="1:15" x14ac:dyDescent="0.3">
      <c r="A11">
        <v>1</v>
      </c>
      <c r="B11" s="69" t="str">
        <f>VLOOKUP(A10,'Round Robin'!B:F,4,FALSE)</f>
        <v>2</v>
      </c>
      <c r="D11">
        <v>2</v>
      </c>
    </row>
    <row r="12" spans="1:15" x14ac:dyDescent="0.3">
      <c r="A12">
        <v>1</v>
      </c>
      <c r="B12" s="69" t="str">
        <f>VLOOKUP(A11,'Round Robin'!B:F,4,FALSE)</f>
        <v>2</v>
      </c>
      <c r="D12">
        <v>2</v>
      </c>
    </row>
    <row r="13" spans="1:15" x14ac:dyDescent="0.3">
      <c r="A13">
        <v>1</v>
      </c>
      <c r="B13" s="69" t="str">
        <f>VLOOKUP(A12,'Round Robin'!B:F,4,FALSE)</f>
        <v>2</v>
      </c>
      <c r="D13">
        <v>2</v>
      </c>
    </row>
    <row r="14" spans="1:15" x14ac:dyDescent="0.3">
      <c r="A14">
        <v>1</v>
      </c>
      <c r="B14" s="69"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tabSelected="1" workbookViewId="0">
      <pane ySplit="2" topLeftCell="A3" activePane="bottomLeft" state="frozen"/>
      <selection pane="bottomLeft" sqref="A1:H8"/>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6.4" thickBot="1" x14ac:dyDescent="0.55000000000000004">
      <c r="A1" s="114" t="s">
        <v>88</v>
      </c>
      <c r="B1" s="72"/>
      <c r="H1" s="10"/>
    </row>
    <row r="2" spans="1:8" ht="15" thickBot="1" x14ac:dyDescent="0.35">
      <c r="A2" s="116" t="str">
        <f>'Round Robin'!A4</f>
        <v>Match #</v>
      </c>
      <c r="B2" s="117" t="str">
        <f>'Round Robin'!B4</f>
        <v>Lot#</v>
      </c>
      <c r="C2" s="118" t="str">
        <f>'Round Robin'!C4</f>
        <v>Name</v>
      </c>
      <c r="D2" s="118"/>
      <c r="E2" s="117" t="str">
        <f>'Round Robin'!E4</f>
        <v>win-lose</v>
      </c>
      <c r="F2" s="117" t="str">
        <f>'Round Robin'!F4</f>
        <v xml:space="preserve">Points </v>
      </c>
      <c r="G2" s="117" t="s">
        <v>69</v>
      </c>
      <c r="H2" s="119" t="s">
        <v>81</v>
      </c>
    </row>
    <row r="3" spans="1:8" ht="15" thickBot="1" x14ac:dyDescent="0.35">
      <c r="A3" s="79">
        <f>'Round Robin'!A5</f>
        <v>1</v>
      </c>
      <c r="B3" s="80">
        <f>'Round Robin'!B5</f>
        <v>1</v>
      </c>
      <c r="C3" s="75" t="str">
        <f>VLOOKUP(B3,'Competitor Roster'!A:B,2,FALSE)</f>
        <v>Morgan</v>
      </c>
      <c r="D3" s="75" t="str">
        <f>VLOOKUP(B3,'Competitor Roster'!A:C,3,FALSE)</f>
        <v>Hill</v>
      </c>
      <c r="E3" s="81" t="str">
        <f>'Round Robin'!E5</f>
        <v>2</v>
      </c>
      <c r="F3" s="80">
        <f>'Round Robin'!F5</f>
        <v>3</v>
      </c>
      <c r="G3" s="82"/>
      <c r="H3" s="91"/>
    </row>
    <row r="4" spans="1:8" ht="15" thickBot="1" x14ac:dyDescent="0.35">
      <c r="A4" s="74">
        <f>'Round Robin'!A8</f>
        <v>2</v>
      </c>
      <c r="B4" s="77">
        <f>'Round Robin'!B8</f>
        <v>1</v>
      </c>
      <c r="C4" s="120" t="str">
        <f>VLOOKUP(B4,'Competitor Roster'!A:B,2,FALSE)</f>
        <v>Morgan</v>
      </c>
      <c r="D4" s="120" t="str">
        <f>VLOOKUP(B4,'Competitor Roster'!A:C,3,FALSE)</f>
        <v>Hill</v>
      </c>
      <c r="E4" s="77" t="str">
        <f>'Round Robin'!E8</f>
        <v>2</v>
      </c>
      <c r="F4" s="77">
        <f>'Round Robin'!F8</f>
        <v>3</v>
      </c>
      <c r="G4" s="78">
        <f>SUM(F3:F4)</f>
        <v>6</v>
      </c>
      <c r="H4" s="84">
        <v>1</v>
      </c>
    </row>
    <row r="5" spans="1:8" ht="15" thickBot="1" x14ac:dyDescent="0.35">
      <c r="A5" s="74"/>
      <c r="B5" s="77">
        <f>'Round Robin'!B6</f>
        <v>2</v>
      </c>
      <c r="C5" s="75" t="str">
        <f>VLOOKUP(B5,'Competitor Roster'!A:B,2,FALSE)</f>
        <v xml:space="preserve">Justin </v>
      </c>
      <c r="D5" s="75" t="str">
        <f>VLOOKUP(B5,'Competitor Roster'!A:C,3,FALSE)</f>
        <v>Gilbert</v>
      </c>
      <c r="E5" s="77">
        <f>'Round Robin'!E6</f>
        <v>0</v>
      </c>
      <c r="F5" s="77">
        <f>'Round Robin'!F6</f>
        <v>0</v>
      </c>
      <c r="G5" s="83"/>
      <c r="H5" s="92"/>
    </row>
    <row r="6" spans="1:8" ht="15" thickBot="1" x14ac:dyDescent="0.35">
      <c r="A6" s="40">
        <f>'Round Robin'!A11</f>
        <v>3</v>
      </c>
      <c r="B6" s="24">
        <f>'Round Robin'!B11</f>
        <v>2</v>
      </c>
      <c r="C6" s="120" t="str">
        <f>VLOOKUP(B6,'Competitor Roster'!A:B,2,FALSE)</f>
        <v xml:space="preserve">Justin </v>
      </c>
      <c r="D6" s="120" t="str">
        <f>VLOOKUP(B6,'Competitor Roster'!A:C,3,FALSE)</f>
        <v>Gilbert</v>
      </c>
      <c r="E6" s="24" t="str">
        <f>'Round Robin'!E11</f>
        <v>0</v>
      </c>
      <c r="F6" s="24">
        <f>'Round Robin'!F11</f>
        <v>0</v>
      </c>
      <c r="G6" s="78">
        <f>SUM(F5:F6)</f>
        <v>0</v>
      </c>
      <c r="H6" s="84">
        <v>3</v>
      </c>
    </row>
    <row r="7" spans="1:8" ht="15" thickBot="1" x14ac:dyDescent="0.35">
      <c r="A7" s="74" t="str">
        <f>'Round Robin'!A9</f>
        <v xml:space="preserve"> </v>
      </c>
      <c r="B7" s="77">
        <f>'Round Robin'!B9</f>
        <v>3</v>
      </c>
      <c r="C7" s="75" t="str">
        <f>VLOOKUP(B7,'Competitor Roster'!A:B,2,FALSE)</f>
        <v>Edward</v>
      </c>
      <c r="D7" s="75" t="str">
        <f>VLOOKUP(B7,'Competitor Roster'!A:C,3,FALSE)</f>
        <v>Carrizo</v>
      </c>
      <c r="E7" s="77" t="str">
        <f>'Round Robin'!E9</f>
        <v>0</v>
      </c>
      <c r="F7" s="77">
        <f>'Round Robin'!F9</f>
        <v>0</v>
      </c>
      <c r="G7" s="5"/>
      <c r="H7" s="88"/>
    </row>
    <row r="8" spans="1:8" ht="15" thickBot="1" x14ac:dyDescent="0.35">
      <c r="A8" s="49" t="s">
        <v>10</v>
      </c>
      <c r="B8" s="42">
        <f>'Round Robin'!B12</f>
        <v>3</v>
      </c>
      <c r="C8" s="112" t="str">
        <f>VLOOKUP(B8,'Competitor Roster'!A:B,2,FALSE)</f>
        <v>Edward</v>
      </c>
      <c r="D8" s="112" t="str">
        <f>VLOOKUP(B8,'Competitor Roster'!A:C,3,FALSE)</f>
        <v>Carrizo</v>
      </c>
      <c r="E8" s="42" t="str">
        <f>'Round Robin'!E12</f>
        <v>2</v>
      </c>
      <c r="F8" s="42">
        <f>'Round Robin'!F12</f>
        <v>3</v>
      </c>
      <c r="G8" s="78">
        <f>SUM(F7:F8)</f>
        <v>3</v>
      </c>
      <c r="H8" s="84">
        <v>2</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G5" sqref="G5"/>
    </sheetView>
  </sheetViews>
  <sheetFormatPr defaultRowHeight="14.4" x14ac:dyDescent="0.3"/>
  <cols>
    <col min="1" max="1" width="5.33203125" style="2" customWidth="1"/>
    <col min="2" max="3" width="20.6640625" customWidth="1"/>
    <col min="4" max="4" width="8.88671875" style="2"/>
  </cols>
  <sheetData>
    <row r="1" spans="1:5" ht="15.6" x14ac:dyDescent="0.3">
      <c r="A1" s="46"/>
      <c r="B1" s="123" t="s">
        <v>88</v>
      </c>
      <c r="C1" s="48"/>
      <c r="D1" s="124" t="s">
        <v>44</v>
      </c>
    </row>
    <row r="2" spans="1:5" ht="15" thickBot="1" x14ac:dyDescent="0.35">
      <c r="A2" s="125" t="s">
        <v>26</v>
      </c>
      <c r="B2" s="98" t="s">
        <v>84</v>
      </c>
      <c r="C2" s="5" t="s">
        <v>10</v>
      </c>
      <c r="D2" s="55" t="s">
        <v>87</v>
      </c>
    </row>
    <row r="3" spans="1:5" x14ac:dyDescent="0.3">
      <c r="A3" s="130">
        <v>1</v>
      </c>
      <c r="B3" s="131" t="str">
        <f>[1]MAS!B13</f>
        <v>Morgan</v>
      </c>
      <c r="C3" s="131" t="str">
        <f>[1]MAS!C13</f>
        <v>Hill</v>
      </c>
      <c r="D3" s="132">
        <f>[1]MAS!D13</f>
        <v>180</v>
      </c>
      <c r="E3" s="97"/>
    </row>
    <row r="4" spans="1:5" x14ac:dyDescent="0.3">
      <c r="A4" s="93">
        <v>2</v>
      </c>
      <c r="B4" s="96" t="str">
        <f>[1]MAS!B14</f>
        <v xml:space="preserve">Justin </v>
      </c>
      <c r="C4" s="96" t="str">
        <f>[1]MAS!C14</f>
        <v>Gilbert</v>
      </c>
      <c r="D4" s="126">
        <f>[1]MAS!D14</f>
        <v>130.69999999999999</v>
      </c>
      <c r="E4" s="97"/>
    </row>
    <row r="5" spans="1:5" ht="15" thickBot="1" x14ac:dyDescent="0.35">
      <c r="A5" s="127">
        <v>3</v>
      </c>
      <c r="B5" s="128" t="str">
        <f>[1]MAS!B15</f>
        <v>Edward</v>
      </c>
      <c r="C5" s="128" t="str">
        <f>[1]MAS!C15</f>
        <v>Carrizo</v>
      </c>
      <c r="D5" s="129">
        <f>[1]MAS!D15</f>
        <v>121</v>
      </c>
      <c r="E5" s="97"/>
    </row>
    <row r="6" spans="1:5" x14ac:dyDescent="0.3">
      <c r="B6" s="14"/>
    </row>
    <row r="7" spans="1:5" ht="15" thickBot="1" x14ac:dyDescent="0.35"/>
    <row r="8" spans="1:5" ht="21" x14ac:dyDescent="0.4">
      <c r="A8" s="46"/>
      <c r="B8" s="86" t="s">
        <v>70</v>
      </c>
      <c r="C8" s="54"/>
    </row>
    <row r="9" spans="1:5" ht="24.6" x14ac:dyDescent="0.3">
      <c r="A9" s="40" t="s">
        <v>72</v>
      </c>
      <c r="B9" s="87" t="s">
        <v>71</v>
      </c>
      <c r="C9" s="88"/>
    </row>
    <row r="10" spans="1:5" ht="24.6" x14ac:dyDescent="0.3">
      <c r="A10" s="40" t="s">
        <v>73</v>
      </c>
      <c r="B10" s="87" t="s">
        <v>79</v>
      </c>
      <c r="C10" s="88"/>
    </row>
    <row r="11" spans="1:5" ht="48.6" x14ac:dyDescent="0.3">
      <c r="A11" s="40" t="s">
        <v>74</v>
      </c>
      <c r="B11" s="87" t="s">
        <v>76</v>
      </c>
      <c r="C11" s="88"/>
    </row>
    <row r="12" spans="1:5" ht="48.6" x14ac:dyDescent="0.3">
      <c r="A12" s="40" t="s">
        <v>77</v>
      </c>
      <c r="B12" s="87" t="s">
        <v>80</v>
      </c>
      <c r="C12" s="88"/>
    </row>
    <row r="13" spans="1:5" ht="25.2" thickBot="1" x14ac:dyDescent="0.35">
      <c r="A13" s="49" t="s">
        <v>78</v>
      </c>
      <c r="B13" s="89" t="s">
        <v>82</v>
      </c>
      <c r="C13" s="90"/>
    </row>
    <row r="14" spans="1:5" x14ac:dyDescent="0.3">
      <c r="B14" s="85"/>
    </row>
    <row r="15" spans="1:5" x14ac:dyDescent="0.3">
      <c r="B15" s="85"/>
    </row>
    <row r="16" spans="1:5" x14ac:dyDescent="0.3">
      <c r="B16" s="85"/>
    </row>
    <row r="17" spans="2:2" x14ac:dyDescent="0.3">
      <c r="B17" s="85"/>
    </row>
    <row r="18" spans="2:2" x14ac:dyDescent="0.3">
      <c r="B18" s="85"/>
    </row>
  </sheetData>
  <sortState ref="A32:D34">
    <sortCondition ref="A32:A34"/>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5"/>
  <sheetViews>
    <sheetView workbookViewId="0">
      <pane ySplit="4" topLeftCell="A5" activePane="bottomLeft" state="frozen"/>
      <selection pane="bottomLeft" activeCell="J10" sqref="J10"/>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2" spans="1:7" ht="16.2" thickBot="1" x14ac:dyDescent="0.35">
      <c r="A2" s="10"/>
      <c r="B2" s="11" t="s">
        <v>88</v>
      </c>
    </row>
    <row r="3" spans="1:7" x14ac:dyDescent="0.3">
      <c r="A3" s="100" t="s">
        <v>83</v>
      </c>
      <c r="B3" s="38"/>
      <c r="C3" s="99" t="s">
        <v>75</v>
      </c>
      <c r="D3" s="38"/>
      <c r="E3" s="65" t="s">
        <v>45</v>
      </c>
      <c r="F3" s="54"/>
    </row>
    <row r="4" spans="1:7" ht="15" thickBot="1" x14ac:dyDescent="0.35">
      <c r="A4" s="40" t="s">
        <v>46</v>
      </c>
      <c r="B4" s="24" t="s">
        <v>47</v>
      </c>
      <c r="C4" s="24" t="s">
        <v>48</v>
      </c>
      <c r="D4" s="24"/>
      <c r="E4" s="66" t="s">
        <v>49</v>
      </c>
      <c r="F4" s="121" t="s">
        <v>66</v>
      </c>
    </row>
    <row r="5" spans="1:7" x14ac:dyDescent="0.3">
      <c r="A5" s="79">
        <v>1</v>
      </c>
      <c r="B5" s="103">
        <v>1</v>
      </c>
      <c r="C5" s="103" t="str">
        <f>VLOOKUP(B5,'Competitor Roster'!A:B,2,FALSE)</f>
        <v>Morgan</v>
      </c>
      <c r="D5" s="104" t="str">
        <f>VLOOKUP(B5,'Competitor Roster'!A:C,3,FALSE)</f>
        <v>Hill</v>
      </c>
      <c r="E5" s="101" t="s">
        <v>85</v>
      </c>
      <c r="F5" s="67">
        <v>3</v>
      </c>
    </row>
    <row r="6" spans="1:7" ht="15" thickBot="1" x14ac:dyDescent="0.35">
      <c r="A6" s="105"/>
      <c r="B6" s="106">
        <v>2</v>
      </c>
      <c r="C6" s="106" t="str">
        <f>VLOOKUP(B6,'Competitor Roster'!A:B,2,FALSE)</f>
        <v xml:space="preserve">Justin </v>
      </c>
      <c r="D6" s="107" t="str">
        <f>VLOOKUP(B6,'Competitor Roster'!A:C,3,FALSE)</f>
        <v>Gilbert</v>
      </c>
      <c r="E6" s="102">
        <v>0</v>
      </c>
      <c r="F6" s="70">
        <v>0</v>
      </c>
    </row>
    <row r="7" spans="1:7" ht="16.2" thickBot="1" x14ac:dyDescent="0.35">
      <c r="A7" s="74"/>
      <c r="B7" s="75"/>
      <c r="C7" s="76" t="s">
        <v>68</v>
      </c>
      <c r="D7" s="76"/>
      <c r="E7" s="93"/>
      <c r="F7" s="70"/>
    </row>
    <row r="8" spans="1:7" x14ac:dyDescent="0.3">
      <c r="A8" s="79">
        <v>2</v>
      </c>
      <c r="B8" s="103">
        <v>1</v>
      </c>
      <c r="C8" s="108" t="str">
        <f>VLOOKUP(B8,'Competitor Roster'!A:B,2,FALSE)</f>
        <v>Morgan</v>
      </c>
      <c r="D8" s="109" t="str">
        <f>VLOOKUP(B8,'Competitor Roster'!A:C,3,FALSE)</f>
        <v>Hill</v>
      </c>
      <c r="E8" s="73" t="s">
        <v>85</v>
      </c>
      <c r="F8" s="68">
        <v>3</v>
      </c>
      <c r="G8" s="10"/>
    </row>
    <row r="9" spans="1:7" ht="15" thickBot="1" x14ac:dyDescent="0.35">
      <c r="A9" s="110" t="s">
        <v>10</v>
      </c>
      <c r="B9" s="106">
        <v>3</v>
      </c>
      <c r="C9" s="106" t="str">
        <f>VLOOKUP(B9,'Competitor Roster'!A:B,2,FALSE)</f>
        <v>Edward</v>
      </c>
      <c r="D9" s="107" t="str">
        <f>VLOOKUP(B9,'Competitor Roster'!A:C,3,FALSE)</f>
        <v>Carrizo</v>
      </c>
      <c r="E9" s="73" t="s">
        <v>86</v>
      </c>
      <c r="F9" s="68">
        <v>0</v>
      </c>
    </row>
    <row r="10" spans="1:7" ht="16.2" thickBot="1" x14ac:dyDescent="0.35">
      <c r="A10" s="57"/>
      <c r="B10" s="75"/>
      <c r="C10" s="76" t="s">
        <v>68</v>
      </c>
      <c r="D10" s="76"/>
      <c r="E10" s="73"/>
      <c r="F10" s="68"/>
    </row>
    <row r="11" spans="1:7" x14ac:dyDescent="0.3">
      <c r="A11" s="111">
        <v>3</v>
      </c>
      <c r="B11" s="103">
        <v>2</v>
      </c>
      <c r="C11" s="108" t="str">
        <f>VLOOKUP(B11,'Competitor Roster'!A:B,2,FALSE)</f>
        <v xml:space="preserve">Justin </v>
      </c>
      <c r="D11" s="109" t="str">
        <f>VLOOKUP(B11,'Competitor Roster'!A:C,3,FALSE)</f>
        <v>Gilbert</v>
      </c>
      <c r="E11" s="73" t="s">
        <v>86</v>
      </c>
      <c r="F11" s="68">
        <v>0</v>
      </c>
      <c r="G11" s="10"/>
    </row>
    <row r="12" spans="1:7" ht="15" thickBot="1" x14ac:dyDescent="0.35">
      <c r="A12" s="110"/>
      <c r="B12" s="106">
        <v>3</v>
      </c>
      <c r="C12" s="112" t="str">
        <f>VLOOKUP(B12,'Competitor Roster'!A:B,2,FALSE)</f>
        <v>Edward</v>
      </c>
      <c r="D12" s="113" t="str">
        <f>VLOOKUP(B12,'Competitor Roster'!A:C,3,FALSE)</f>
        <v>Carrizo</v>
      </c>
      <c r="E12" s="94" t="s">
        <v>85</v>
      </c>
      <c r="F12" s="95">
        <v>3</v>
      </c>
      <c r="G12" s="10"/>
    </row>
    <row r="13" spans="1:7" ht="15" thickBot="1" x14ac:dyDescent="0.35">
      <c r="A13" s="77"/>
      <c r="C13" s="4" t="s">
        <v>93</v>
      </c>
    </row>
    <row r="14" spans="1:7" x14ac:dyDescent="0.3">
      <c r="A14" s="115"/>
      <c r="B14" s="38"/>
      <c r="C14" s="117" t="s">
        <v>89</v>
      </c>
      <c r="D14" s="117" t="s">
        <v>90</v>
      </c>
      <c r="E14" s="38">
        <v>2</v>
      </c>
      <c r="F14" s="54">
        <v>3</v>
      </c>
    </row>
    <row r="15" spans="1:7" ht="15" thickBot="1" x14ac:dyDescent="0.35">
      <c r="A15" s="58"/>
      <c r="B15" s="42"/>
      <c r="C15" s="122" t="s">
        <v>91</v>
      </c>
      <c r="D15" s="122" t="s">
        <v>92</v>
      </c>
      <c r="E15" s="42">
        <v>0</v>
      </c>
      <c r="F15" s="90">
        <v>0</v>
      </c>
    </row>
  </sheetData>
  <pageMargins left="0.7" right="0.7" top="0.75" bottom="0.75" header="0.3" footer="0.3"/>
  <pageSetup scale="12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Morgan</v>
      </c>
      <c r="D4" s="24">
        <v>2</v>
      </c>
      <c r="E4" s="24" t="str">
        <f>VLOOKUP(D4,'Competitor Roster'!A:B,2,FALSE)</f>
        <v xml:space="preserve">Justin </v>
      </c>
      <c r="F4" s="61"/>
      <c r="G4" s="62">
        <v>3</v>
      </c>
      <c r="H4" s="62">
        <v>0</v>
      </c>
    </row>
    <row r="5" spans="1:8" x14ac:dyDescent="0.3">
      <c r="A5" s="40">
        <v>2</v>
      </c>
      <c r="B5" s="24">
        <v>3</v>
      </c>
      <c r="C5" s="24" t="str">
        <f>VLOOKUP(B5,'Competitor Roster'!A:B,2,FALSE)</f>
        <v>Edward</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Morgan</v>
      </c>
      <c r="D10" s="24">
        <v>6</v>
      </c>
      <c r="E10" s="24" t="e">
        <f>VLOOKUP(D10,'Competitor Roster'!A:B,2,FALSE)</f>
        <v>#N/A</v>
      </c>
      <c r="F10" s="61"/>
      <c r="G10" s="62">
        <v>1</v>
      </c>
      <c r="H10" s="62">
        <v>2</v>
      </c>
    </row>
    <row r="11" spans="1:8" x14ac:dyDescent="0.3">
      <c r="A11" s="40">
        <v>5</v>
      </c>
      <c r="B11" s="24">
        <v>2</v>
      </c>
      <c r="C11" s="24" t="str">
        <f>VLOOKUP(B11,'Competitor Roster'!A:B,2,FALSE)</f>
        <v xml:space="preserve">Justin </v>
      </c>
      <c r="D11" s="24">
        <v>3</v>
      </c>
      <c r="E11" s="24" t="str">
        <f>VLOOKUP(D11,'Competitor Roster'!A:B,2,FALSE)</f>
        <v>Edward</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Morgan</v>
      </c>
      <c r="C3" s="24" t="str">
        <f>VLOOKUP(B3,'Competitor Roster'!B:C,2,FALSE)</f>
        <v>Hill</v>
      </c>
      <c r="D3" s="69" t="str">
        <f>VLOOKUP(A3,'Round Robin'!B:F,4,FALSE)</f>
        <v>2</v>
      </c>
      <c r="E3" s="69" t="str">
        <f>VLOOKUP(A3,'Round Robin'!B:F,4,FALSE)</f>
        <v>2</v>
      </c>
      <c r="F3" s="64"/>
      <c r="G3" s="64"/>
    </row>
    <row r="4" spans="1:7" x14ac:dyDescent="0.3">
      <c r="A4">
        <v>2</v>
      </c>
      <c r="B4" s="24" t="str">
        <f>VLOOKUP(A4,'Competitor Roster'!A:B,2,FALSE)</f>
        <v xml:space="preserve">Justin </v>
      </c>
      <c r="C4" s="24" t="str">
        <f>VLOOKUP(B4,'Competitor Roster'!B:C,2,FALSE)</f>
        <v>Gilbert</v>
      </c>
      <c r="D4" s="69">
        <f>VLOOKUP(A4,'Round Robin'!B:F,4,FALSE)</f>
        <v>0</v>
      </c>
      <c r="E4" s="69">
        <f>VLOOKUP(A4,'Round Robin'!B:F,4,FALSE)</f>
        <v>0</v>
      </c>
      <c r="F4" s="64"/>
      <c r="G4" s="64"/>
    </row>
    <row r="5" spans="1:7" x14ac:dyDescent="0.3">
      <c r="A5">
        <v>3</v>
      </c>
      <c r="B5" s="24" t="str">
        <f>VLOOKUP(A5,'Competitor Roster'!A:B,2,FALSE)</f>
        <v>Edward</v>
      </c>
      <c r="C5" s="24" t="str">
        <f>VLOOKUP(B5,'Competitor Roster'!B:C,2,FALSE)</f>
        <v>Carrizo</v>
      </c>
      <c r="D5" s="69" t="str">
        <f>VLOOKUP(A5,'Round Robin'!B:F,4,FALSE)</f>
        <v>0</v>
      </c>
      <c r="E5" s="69" t="str">
        <f>VLOOKUP(A5,'Round Robin'!B:F,4,FALSE)</f>
        <v>0</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2018-08-28T16:34:24Z</cp:lastPrinted>
  <dcterms:created xsi:type="dcterms:W3CDTF">2012-12-13T18:30:16Z</dcterms:created>
  <dcterms:modified xsi:type="dcterms:W3CDTF">2018-08-28T16:34:32Z</dcterms:modified>
</cp:coreProperties>
</file>