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defaultThemeVersion="124226"/>
  <mc:AlternateContent xmlns:mc="http://schemas.openxmlformats.org/markup-compatibility/2006">
    <mc:Choice Requires="x15">
      <x15ac:absPath xmlns:x15ac="http://schemas.microsoft.com/office/spreadsheetml/2010/11/ac" url="C:\Users\conta\Documents\Documents\Strongman\MAS Wrestling\MAS Tournaments\"/>
    </mc:Choice>
  </mc:AlternateContent>
  <bookViews>
    <workbookView xWindow="0" yWindow="0" windowWidth="12960" windowHeight="8472" firstSheet="5" activeTab="10"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Roster'!$A$1:$C$9</definedName>
    <definedName name="_xlnm.Print_Area" localSheetId="2">'Heavy Weight Men'!$A$1:$L$34</definedName>
    <definedName name="_xlnm.Print_Area" localSheetId="8">'Score Sheet'!$A$1:$C$9</definedName>
    <definedName name="_xlnm.Print_Area" localSheetId="10">'Score Sheet '!$A$1:$G$22</definedName>
    <definedName name="_xlnm.Print_Area" localSheetId="9">'Score Sheet (2)'!$A$1:$C$9</definedName>
  </definedNames>
  <calcPr calcId="171027"/>
</workbook>
</file>

<file path=xl/calcChain.xml><?xml version="1.0" encoding="utf-8"?>
<calcChain xmlns="http://schemas.openxmlformats.org/spreadsheetml/2006/main">
  <c r="D3" i="14" l="1"/>
  <c r="A2" i="14"/>
  <c r="B2" i="14"/>
  <c r="C2" i="14"/>
  <c r="D2" i="14"/>
  <c r="E2" i="14"/>
  <c r="A3" i="14"/>
  <c r="B3" i="14"/>
  <c r="E3" i="14"/>
  <c r="A7" i="14"/>
  <c r="B7" i="14"/>
  <c r="D7" i="14"/>
  <c r="E7" i="14"/>
  <c r="A11" i="14"/>
  <c r="B11" i="14"/>
  <c r="D11" i="14"/>
  <c r="E11" i="14"/>
  <c r="A15" i="14"/>
  <c r="B15" i="14"/>
  <c r="D15" i="14"/>
  <c r="E15" i="14"/>
  <c r="A4" i="14"/>
  <c r="B4" i="14"/>
  <c r="D4" i="14"/>
  <c r="E4" i="14"/>
  <c r="A19" i="14"/>
  <c r="B19" i="14"/>
  <c r="D19" i="14"/>
  <c r="E19" i="14"/>
  <c r="A8" i="14"/>
  <c r="B8" i="14"/>
  <c r="D8" i="14"/>
  <c r="E8" i="14"/>
  <c r="A12" i="14"/>
  <c r="B12" i="14"/>
  <c r="D12" i="14"/>
  <c r="E12" i="14"/>
  <c r="A16" i="14"/>
  <c r="B16" i="14"/>
  <c r="D16" i="14"/>
  <c r="E16" i="14"/>
  <c r="A20" i="14"/>
  <c r="B20" i="14"/>
  <c r="D20" i="14"/>
  <c r="E20" i="14"/>
  <c r="A5" i="14"/>
  <c r="B5" i="14"/>
  <c r="D5" i="14"/>
  <c r="E5" i="14"/>
  <c r="A13" i="14"/>
  <c r="B13" i="14"/>
  <c r="D13" i="14"/>
  <c r="E13" i="14"/>
  <c r="A9" i="14"/>
  <c r="B9" i="14"/>
  <c r="D9" i="14"/>
  <c r="E9" i="14"/>
  <c r="A17" i="14"/>
  <c r="B17" i="14"/>
  <c r="D17" i="14"/>
  <c r="E17" i="14"/>
  <c r="A14" i="14"/>
  <c r="B14" i="14"/>
  <c r="D14" i="14"/>
  <c r="E14" i="14"/>
  <c r="A21" i="14"/>
  <c r="B21" i="14"/>
  <c r="D21" i="14"/>
  <c r="E21" i="14"/>
  <c r="A6" i="14"/>
  <c r="B6" i="14"/>
  <c r="D6" i="14"/>
  <c r="E6" i="14"/>
  <c r="A18" i="14"/>
  <c r="B18" i="14"/>
  <c r="D18" i="14"/>
  <c r="E18" i="14"/>
  <c r="A10" i="14"/>
  <c r="B10" i="14"/>
  <c r="D10" i="14"/>
  <c r="E10" i="14"/>
  <c r="A22" i="14"/>
  <c r="B22" i="14"/>
  <c r="D22" i="14"/>
  <c r="E2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F22" i="14" l="1"/>
  <c r="F10" i="14"/>
  <c r="F6" i="14"/>
  <c r="F18" i="14"/>
  <c r="F14" i="14"/>
  <c r="B7" i="12"/>
  <c r="C7" i="12" s="1"/>
  <c r="B6" i="12"/>
  <c r="C6" i="12" s="1"/>
  <c r="B5" i="12"/>
  <c r="C5" i="12" s="1"/>
  <c r="B4" i="12"/>
  <c r="C4" i="12" s="1"/>
  <c r="B3" i="12"/>
  <c r="E12" i="10"/>
  <c r="E11" i="10"/>
  <c r="E10" i="10"/>
  <c r="C12" i="10"/>
  <c r="C11" i="10"/>
  <c r="C10" i="10"/>
  <c r="E6" i="10"/>
  <c r="E5" i="10"/>
  <c r="E4" i="10"/>
  <c r="C6" i="10"/>
  <c r="C5" i="10"/>
  <c r="C4" i="10"/>
  <c r="C26" i="9"/>
  <c r="C22" i="14" s="1"/>
  <c r="C24" i="9"/>
  <c r="C18" i="14" s="1"/>
  <c r="C22" i="9"/>
  <c r="C21" i="14" s="1"/>
  <c r="C20" i="9"/>
  <c r="C17" i="14" s="1"/>
  <c r="C17" i="9"/>
  <c r="C13" i="14" s="1"/>
  <c r="C15" i="9"/>
  <c r="C20" i="14" s="1"/>
  <c r="C13" i="9"/>
  <c r="C12" i="14" s="1"/>
  <c r="C10" i="9"/>
  <c r="C19" i="14" s="1"/>
  <c r="C8" i="9"/>
  <c r="C15" i="14" s="1"/>
  <c r="C6" i="9"/>
  <c r="C7" i="14" s="1"/>
  <c r="C25" i="9"/>
  <c r="C10" i="14" s="1"/>
  <c r="C23" i="9"/>
  <c r="C6" i="14" s="1"/>
  <c r="C21" i="9"/>
  <c r="C14" i="14" s="1"/>
  <c r="C19" i="9"/>
  <c r="C9" i="14" s="1"/>
  <c r="C16" i="9"/>
  <c r="C5" i="14" s="1"/>
  <c r="C14" i="9"/>
  <c r="C16" i="14" s="1"/>
  <c r="C12" i="9"/>
  <c r="C8" i="14" s="1"/>
  <c r="C9" i="9"/>
  <c r="C4" i="14" s="1"/>
  <c r="C7" i="9"/>
  <c r="C11" i="14" s="1"/>
  <c r="C5" i="9"/>
  <c r="C3" i="14" s="1"/>
  <c r="E18" i="7"/>
  <c r="B7" i="7"/>
  <c r="E7" i="7" s="1"/>
  <c r="H30" i="1"/>
  <c r="H14" i="1"/>
  <c r="H24" i="1"/>
  <c r="H8" i="1"/>
  <c r="E21" i="1"/>
  <c r="E9" i="1"/>
  <c r="C3" i="12" l="1"/>
</calcChain>
</file>

<file path=xl/sharedStrings.xml><?xml version="1.0" encoding="utf-8"?>
<sst xmlns="http://schemas.openxmlformats.org/spreadsheetml/2006/main" count="386" uniqueCount="96">
  <si>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</si>
  <si>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</si>
  <si>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</si>
  <si>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</si>
  <si>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</si>
  <si>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</si>
  <si>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</si>
  <si>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</si>
  <si>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</si>
  <si>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</si>
  <si>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</si>
  <si>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</si>
  <si>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</si>
  <si>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</si>
  <si>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</si>
  <si>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</si>
  <si>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</si>
  <si>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</si>
  <si>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</si>
  <si>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</si>
  <si>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</si>
  <si>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</si>
  <si>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</si>
  <si>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</si>
  <si>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</si>
  <si>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</si>
  <si>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</si>
  <si>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</si>
  <si>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</si>
  <si>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</si>
  <si>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</si>
  <si>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</si>
  <si>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</si>
  <si>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</si>
  <si>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</si>
  <si>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</si>
  <si>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</si>
  <si>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</si>
  <si>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</si>
  <si>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</si>
  <si>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</si>
  <si>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</si>
  <si>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</si>
  <si>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</si>
  <si>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</si>
  <si>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</si>
  <si>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</si>
  <si>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</si>
  <si>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</si>
  <si>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</si>
  <si>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r>
      <rPr>
        <b/>
        <sz val="16"/>
        <color theme="1"/>
        <rFont val="Calibri"/>
        <family val="2"/>
        <scheme val="minor"/>
      </rPr>
      <t>5</t>
    </r>
    <r>
      <rPr>
        <b/>
        <sz val="12"/>
        <color theme="1"/>
        <rFont val="Calibri"/>
        <family val="2"/>
        <scheme val="minor"/>
      </rPr>
      <t xml:space="preserve"> Athletes</t>
    </r>
  </si>
  <si>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</si>
  <si>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</si>
  <si>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</si>
  <si>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</si>
  <si>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</si>
  <si>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</si>
  <si>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</si>
  <si>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</si>
  <si>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</si>
  <si>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</si>
  <si>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</si>
  <si>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</si>
  <si>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</si>
  <si>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</si>
  <si>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</si>
  <si>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</si>
  <si>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</si>
  <si>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</si>
  <si>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</si>
  <si>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</si>
  <si>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FINAL SCORE</t>
  </si>
  <si>
    <t>Round Robin 5-athletes</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</si>
  <si>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</si>
  <si>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</si>
  <si>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</si>
  <si>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</si>
  <si>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</si>
  <si>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</si>
  <si>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The Round Robin Fight Schedule is now created for you on the "Round Robin" tab</t>
  </si>
  <si>
    <t>d</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</si>
  <si>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</si>
  <si>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e.</t>
  </si>
  <si>
    <r>
      <t xml:space="preserve">Input final </t>
    </r>
    <r>
      <rPr>
        <sz val="9"/>
        <color theme="6"/>
        <rFont val="Calibri"/>
        <family val="2"/>
        <scheme val="minor"/>
      </rPr>
      <t>Placings</t>
    </r>
    <r>
      <rPr>
        <sz val="9"/>
        <color theme="1"/>
        <rFont val="Calibri"/>
        <family val="2"/>
        <scheme val="minor"/>
      </rPr>
      <t xml:space="preserve"> in "Score Sheet" tab</t>
    </r>
  </si>
  <si>
    <t>Fight Schedule</t>
  </si>
  <si>
    <t>Placing</t>
  </si>
  <si>
    <t>+100kg</t>
  </si>
  <si>
    <t>Navruz  Arabov</t>
  </si>
  <si>
    <t>Logan Emery</t>
  </si>
  <si>
    <t>Nicholas Sanders</t>
  </si>
  <si>
    <t>Ricardo Nort</t>
  </si>
  <si>
    <t>Tom  Sroka</t>
  </si>
  <si>
    <t>2</t>
  </si>
  <si>
    <t>0</t>
  </si>
  <si>
    <t>dnc</t>
  </si>
  <si>
    <t>Men's +100kg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</si>
</sst>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sz val="10"/>
      <name val="Arial"/>
      <family val="2"/>
    </font>
    <font>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18" fillId="0" borderId="0"/>
  </cellStyleXfs>
  <cellXfs count="122">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32" xfId="0" applyFill="1" applyBorder="1"/>
    <xf numFmtId="0" fontId="0" fillId="5" borderId="0" xfId="0" applyFill="1" applyBorder="1"/>
    <xf numFmtId="0" fontId="1" fillId="0" borderId="0" xfId="0" applyFont="1" applyBorder="1" applyAlignment="1">
      <alignment horizontal="center"/>
    </xf>
    <xf numFmtId="0" fontId="0" fillId="5" borderId="35" xfId="0" applyFill="1" applyBorder="1"/>
    <xf numFmtId="0" fontId="0" fillId="5" borderId="36" xfId="0" applyFill="1" applyBorder="1"/>
    <xf numFmtId="0" fontId="0" fillId="0" borderId="24" xfId="0" applyBorder="1" applyAlignment="1">
      <alignment horizontal="center"/>
    </xf>
    <xf numFmtId="49" fontId="0" fillId="5" borderId="29" xfId="0" applyNumberFormat="1" applyFill="1" applyBorder="1" applyAlignment="1">
      <alignment horizontal="center"/>
    </xf>
    <xf numFmtId="49" fontId="0" fillId="5" borderId="34" xfId="0" applyNumberFormat="1" applyFill="1" applyBorder="1" applyAlignment="1">
      <alignment horizontal="center"/>
    </xf>
    <xf numFmtId="49" fontId="0" fillId="5" borderId="31"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1" fillId="0" borderId="3" xfId="0" applyFont="1" applyBorder="1" applyProtection="1">
      <protection locked="0"/>
    </xf>
    <xf numFmtId="0" fontId="0" fillId="0" borderId="0" xfId="0" applyFill="1" applyBorder="1" applyProtection="1">
      <protection locked="0"/>
    </xf>
    <xf numFmtId="0" fontId="9" fillId="0" borderId="16" xfId="0" applyFont="1" applyBorder="1" applyAlignment="1">
      <alignment horizontal="center"/>
    </xf>
    <xf numFmtId="0" fontId="16" fillId="0" borderId="0" xfId="0" applyFont="1" applyBorder="1" applyAlignment="1">
      <alignment wrapText="1"/>
    </xf>
    <xf numFmtId="0" fontId="0" fillId="0" borderId="26" xfId="0" applyBorder="1"/>
    <xf numFmtId="0" fontId="16" fillId="0" borderId="21" xfId="0" applyFont="1" applyBorder="1" applyAlignment="1">
      <alignment wrapText="1"/>
    </xf>
    <xf numFmtId="0" fontId="0" fillId="0" borderId="27" xfId="0" applyBorder="1"/>
    <xf numFmtId="0" fontId="16" fillId="0" borderId="0" xfId="0" applyFont="1" applyAlignment="1">
      <alignment wrapText="1"/>
    </xf>
    <xf numFmtId="49" fontId="0" fillId="5" borderId="37" xfId="0" applyNumberFormat="1" applyFill="1" applyBorder="1" applyAlignment="1">
      <alignment horizontal="center"/>
    </xf>
    <xf numFmtId="0" fontId="0" fillId="5" borderId="29" xfId="0" applyFill="1" applyBorder="1" applyAlignment="1">
      <alignment horizontal="center"/>
    </xf>
    <xf numFmtId="0" fontId="0" fillId="6" borderId="3" xfId="0" applyFill="1" applyBorder="1"/>
    <xf numFmtId="49" fontId="0" fillId="0" borderId="33" xfId="0" applyNumberFormat="1" applyFill="1" applyBorder="1" applyAlignment="1">
      <alignment horizontal="right"/>
    </xf>
    <xf numFmtId="0" fontId="0" fillId="0" borderId="0" xfId="0" applyFont="1" applyBorder="1"/>
    <xf numFmtId="0" fontId="19" fillId="0" borderId="0" xfId="0" applyFont="1" applyBorder="1" applyAlignment="1">
      <alignment horizontal="center"/>
    </xf>
    <xf numFmtId="0" fontId="19" fillId="0" borderId="0" xfId="0" applyFont="1" applyBorder="1" applyAlignment="1" applyProtection="1">
      <alignment horizontal="left"/>
      <protection locked="0"/>
    </xf>
    <xf numFmtId="0" fontId="0" fillId="4" borderId="26" xfId="0" applyFill="1" applyBorder="1" applyAlignment="1">
      <alignment horizontal="center"/>
    </xf>
    <xf numFmtId="0" fontId="0" fillId="0" borderId="18" xfId="0" applyFont="1" applyBorder="1"/>
    <xf numFmtId="0" fontId="0" fillId="0" borderId="20" xfId="0" applyFont="1" applyBorder="1"/>
    <xf numFmtId="0" fontId="0" fillId="0" borderId="21" xfId="0" applyFont="1" applyBorder="1"/>
    <xf numFmtId="0" fontId="0" fillId="0" borderId="15" xfId="0" applyBorder="1"/>
    <xf numFmtId="0" fontId="5" fillId="0" borderId="16" xfId="0" applyFont="1" applyBorder="1"/>
    <xf numFmtId="0" fontId="1" fillId="0" borderId="25" xfId="0" applyFont="1" applyBorder="1"/>
    <xf numFmtId="0" fontId="1" fillId="0" borderId="18" xfId="0" applyFont="1" applyBorder="1"/>
    <xf numFmtId="0" fontId="0" fillId="5" borderId="29" xfId="0" applyFill="1" applyBorder="1"/>
    <xf numFmtId="0" fontId="0" fillId="5" borderId="31" xfId="0" applyFill="1" applyBorder="1"/>
    <xf numFmtId="0" fontId="0" fillId="0" borderId="21" xfId="0" applyFill="1" applyBorder="1" applyProtection="1">
      <protection locked="0"/>
    </xf>
    <xf numFmtId="164" fontId="0" fillId="5" borderId="30" xfId="0" applyNumberFormat="1" applyFill="1" applyBorder="1"/>
    <xf numFmtId="164" fontId="0" fillId="5" borderId="32" xfId="0" applyNumberFormat="1" applyFill="1" applyBorder="1"/>
    <xf numFmtId="0" fontId="15" fillId="0" borderId="15" xfId="0" applyFont="1" applyBorder="1" applyAlignment="1">
      <alignment horizontal="left"/>
    </xf>
    <xf numFmtId="0" fontId="7" fillId="0" borderId="16" xfId="0" applyFont="1" applyBorder="1"/>
    <xf numFmtId="0" fontId="1" fillId="0" borderId="16" xfId="0" applyFont="1" applyBorder="1"/>
    <xf numFmtId="0" fontId="1" fillId="0" borderId="18" xfId="0" applyFont="1" applyBorder="1" applyAlignment="1">
      <alignment horizontal="center"/>
    </xf>
    <xf numFmtId="0" fontId="1" fillId="0" borderId="26" xfId="0" applyFont="1" applyBorder="1"/>
    <xf numFmtId="0" fontId="1" fillId="0" borderId="0" xfId="0" applyFont="1" applyBorder="1" applyProtection="1">
      <protection locked="0"/>
    </xf>
    <xf numFmtId="0" fontId="0" fillId="0" borderId="0" xfId="0" applyBorder="1" applyProtection="1">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1" fillId="0" borderId="21" xfId="0" applyFont="1" applyBorder="1" applyProtection="1">
      <protection locked="0"/>
    </xf>
    <xf numFmtId="0" fontId="0" fillId="0" borderId="21" xfId="0" applyBorder="1" applyProtection="1">
      <protection locked="0"/>
    </xf>
  </cellXfs>
  <cellStyles count="2">
    <cellStyle name="Normal" xfId="0" builtinId="0"/>
    <cellStyle name="Normal 2" xfId="1" xr:uid="{6F6B3DE9-CB7B-4B24-8143-1DE81BC88E2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7" width="16.109375" customWidth="1"/>
    <col min="8" max="8" width="18.77734375" customWidth="1"/>
    <col min="9" max="9" width="5.7773437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21875" customWidth="1"/>
    <col min="2" max="2" width="12.88671875" customWidth="1"/>
    <col min="4" max="4" width="5.21875" customWidth="1"/>
    <col min="5" max="5" width="12.33203125" bestFit="1" customWidth="1"/>
    <col min="6" max="6" width="7" customWidth="1"/>
    <col min="7" max="7" width="5.21875" customWidth="1"/>
    <col min="8" max="8" width="12.88671875" bestFit="1" customWidth="1"/>
    <col min="9" max="9" width="7" customWidth="1"/>
    <col min="10" max="10" width="5.21875" customWidth="1"/>
    <col min="11" max="11" width="11.109375" bestFit="1" customWidth="1"/>
    <col min="12" max="12" width="7" customWidth="1"/>
    <col min="13" max="13" width="5.21875" customWidth="1"/>
    <col min="14" max="14" width="9.21875" bestFit="1" customWidth="1"/>
    <col min="15" max="15" width="7" customWidth="1"/>
  </cols>
  <sheetData>
    <row r="1" spans="1:15" ht="15.6" x14ac:dyDescent="0.3">
      <c r="B1" s="11" t="s">
        <v>61</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Ricardo Nort</v>
      </c>
      <c r="C3" s="75">
        <f>VLOOKUP(B3,'Competitor Roster'!B:C,2,FALSE)</f>
        <v>146.30000000000001</v>
      </c>
      <c r="D3" s="6">
        <v>2</v>
      </c>
      <c r="E3" s="53" t="str">
        <f>VLOOKUP(D3,'Competitor Roster'!A:B,2,FALSE)</f>
        <v>Logan Emery</v>
      </c>
      <c r="F3" s="75">
        <f>VLOOKUP(E3,'Competitor Roster'!B:C,2,FALSE)</f>
        <v>149.35</v>
      </c>
      <c r="G3" s="6">
        <v>3</v>
      </c>
      <c r="H3" s="53" t="str">
        <f>VLOOKUP(G3,'Competitor Roster'!A:B,2,FALSE)</f>
        <v>Nicholas Sanders</v>
      </c>
      <c r="I3" s="75">
        <f>VLOOKUP(H3,'Competitor Roster'!B:C,2,FALSE)</f>
        <v>155.19999999999999</v>
      </c>
      <c r="J3" s="6">
        <v>4</v>
      </c>
      <c r="K3" s="53" t="str">
        <f>VLOOKUP(J3,'Competitor Roster'!A:B,2,FALSE)</f>
        <v>Navruz  Arabov</v>
      </c>
      <c r="L3" s="75">
        <f>VLOOKUP(K3,'Competitor Roster'!B:C,2,FALSE)</f>
        <v>130</v>
      </c>
      <c r="M3" s="6">
        <v>5</v>
      </c>
      <c r="N3" s="53" t="str">
        <f>VLOOKUP(M3,'Competitor Roster'!A:B,2,FALSE)</f>
        <v>Tom  Sroka</v>
      </c>
      <c r="O3" s="75">
        <f>VLOOKUP(N3,'Competitor Roster'!B:C,2,FALSE)</f>
        <v>120</v>
      </c>
    </row>
    <row r="4" spans="1:15" x14ac:dyDescent="0.3">
      <c r="A4">
        <v>1</v>
      </c>
      <c r="B4" s="71">
        <f>VLOOKUP(A3,'Round Robin'!B:E,4,FALSE)</f>
        <v>3</v>
      </c>
      <c r="D4">
        <v>2</v>
      </c>
      <c r="E4" s="71">
        <f>VLOOKUP(D3,'Round Robin'!B:E,4,FALSE)</f>
        <v>0</v>
      </c>
      <c r="H4" s="71">
        <f>VLOOKUP(G3,'Round Robin'!$B:$E,4,FALSE)</f>
        <v>3</v>
      </c>
      <c r="K4" s="71">
        <f>VLOOKUP(J3,'Round Robin'!$B:$E,4,FALSE)</f>
        <v>0</v>
      </c>
      <c r="N4" s="71">
        <f>VLOOKUP(M3,'Round Robin'!$B:$E,4,FALSE)</f>
        <v>0</v>
      </c>
    </row>
    <row r="5" spans="1:15" x14ac:dyDescent="0.3">
      <c r="A5">
        <v>1</v>
      </c>
      <c r="B5" s="71">
        <f>VLOOKUP(A4,'Round Robin'!B:E,4,FALSE)</f>
        <v>3</v>
      </c>
      <c r="D5">
        <v>2</v>
      </c>
    </row>
    <row r="6" spans="1:15" x14ac:dyDescent="0.3">
      <c r="A6">
        <v>1</v>
      </c>
      <c r="B6" s="71">
        <f>VLOOKUP(A5,'Round Robin'!B:E,4,FALSE)</f>
        <v>3</v>
      </c>
      <c r="D6">
        <v>2</v>
      </c>
    </row>
    <row r="7" spans="1:15" x14ac:dyDescent="0.3">
      <c r="A7">
        <v>1</v>
      </c>
      <c r="B7" s="71">
        <f>VLOOKUP(A6,'Round Robin'!B:E,4,FALSE)</f>
        <v>3</v>
      </c>
      <c r="D7">
        <v>2</v>
      </c>
    </row>
    <row r="8" spans="1:15" x14ac:dyDescent="0.3">
      <c r="A8">
        <v>1</v>
      </c>
      <c r="B8" s="71">
        <f>VLOOKUP(A7,'Round Robin'!B:E,4,FALSE)</f>
        <v>3</v>
      </c>
      <c r="D8">
        <v>2</v>
      </c>
    </row>
    <row r="9" spans="1:15" x14ac:dyDescent="0.3">
      <c r="A9">
        <v>1</v>
      </c>
      <c r="B9" s="71">
        <f>VLOOKUP(A8,'Round Robin'!B:E,4,FALSE)</f>
        <v>3</v>
      </c>
      <c r="D9">
        <v>2</v>
      </c>
    </row>
    <row r="10" spans="1:15" x14ac:dyDescent="0.3">
      <c r="A10">
        <v>1</v>
      </c>
      <c r="B10" s="71">
        <f>VLOOKUP(A9,'Round Robin'!B:E,4,FALSE)</f>
        <v>3</v>
      </c>
      <c r="D10">
        <v>2</v>
      </c>
    </row>
    <row r="11" spans="1:15" x14ac:dyDescent="0.3">
      <c r="A11">
        <v>1</v>
      </c>
      <c r="B11" s="71">
        <f>VLOOKUP(A10,'Round Robin'!B:E,4,FALSE)</f>
        <v>3</v>
      </c>
      <c r="D11">
        <v>2</v>
      </c>
    </row>
    <row r="12" spans="1:15" x14ac:dyDescent="0.3">
      <c r="A12">
        <v>1</v>
      </c>
      <c r="B12" s="71">
        <f>VLOOKUP(A11,'Round Robin'!B:E,4,FALSE)</f>
        <v>3</v>
      </c>
      <c r="D12">
        <v>2</v>
      </c>
    </row>
    <row r="13" spans="1:15" x14ac:dyDescent="0.3">
      <c r="A13">
        <v>1</v>
      </c>
      <c r="B13" s="71">
        <f>VLOOKUP(A12,'Round Robin'!B:E,4,FALSE)</f>
        <v>3</v>
      </c>
      <c r="D13">
        <v>2</v>
      </c>
    </row>
    <row r="14" spans="1:15" x14ac:dyDescent="0.3">
      <c r="A14">
        <v>1</v>
      </c>
      <c r="B14" s="71">
        <f>VLOOKUP(A13,'Round Robin'!B:E,4,FALSE)</f>
        <v>3</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2"/>
  <sheetViews>
    <sheetView tabSelected="1" workbookViewId="0">
      <pane ySplit="2" topLeftCell="A3" activePane="bottomLeft" state="frozen"/>
      <selection pane="bottomLeft" sqref="A1:G22"/>
    </sheetView>
  </sheetViews>
  <sheetFormatPr defaultRowHeight="14.4" x14ac:dyDescent="0.3"/>
  <cols>
    <col min="1" max="1" width="9.109375" style="2" customWidth="1"/>
    <col min="2" max="2" width="4.6640625" style="2" customWidth="1"/>
    <col min="3" max="3" width="12.88671875" bestFit="1" customWidth="1"/>
    <col min="4" max="4" width="8" customWidth="1"/>
    <col min="5" max="5" width="6.6640625" style="2" customWidth="1"/>
    <col min="6" max="6" width="7" style="10" customWidth="1"/>
    <col min="7" max="7" width="7" customWidth="1"/>
    <col min="8" max="8" width="12.88671875" bestFit="1" customWidth="1"/>
    <col min="9" max="9" width="7" customWidth="1"/>
    <col min="10" max="10" width="5.21875" customWidth="1"/>
    <col min="11" max="11" width="11.109375" bestFit="1" customWidth="1"/>
    <col min="12" max="12" width="7" customWidth="1"/>
    <col min="13" max="13" width="5.21875" customWidth="1"/>
    <col min="14" max="14" width="9.21875" bestFit="1" customWidth="1"/>
    <col min="15" max="15" width="7" customWidth="1"/>
  </cols>
  <sheetData>
    <row r="1" spans="1:7" ht="25.8" x14ac:dyDescent="0.5">
      <c r="A1" s="111" t="s">
        <v>71</v>
      </c>
      <c r="B1" s="48"/>
      <c r="C1" s="49"/>
      <c r="D1" s="112" t="s">
        <v>95</v>
      </c>
      <c r="E1" s="39"/>
      <c r="F1" s="113"/>
      <c r="G1" s="104"/>
    </row>
    <row r="2" spans="1:7" x14ac:dyDescent="0.3">
      <c r="A2" s="114" t="str">
        <f>'Round Robin'!A4</f>
        <v>Match #</v>
      </c>
      <c r="B2" s="72" t="str">
        <f>'Round Robin'!B4</f>
        <v>Lot#</v>
      </c>
      <c r="C2" s="12" t="str">
        <f>'Round Robin'!C4</f>
        <v>Name</v>
      </c>
      <c r="D2" s="12" t="str">
        <f>'Round Robin'!D4</f>
        <v>win-lose</v>
      </c>
      <c r="E2" s="72" t="str">
        <f>'Round Robin'!E4</f>
        <v xml:space="preserve">Points </v>
      </c>
      <c r="F2" s="72" t="s">
        <v>70</v>
      </c>
      <c r="G2" s="115" t="s">
        <v>85</v>
      </c>
    </row>
    <row r="3" spans="1:7" x14ac:dyDescent="0.3">
      <c r="A3" s="79">
        <f>'Round Robin'!A5</f>
        <v>1</v>
      </c>
      <c r="B3" s="80">
        <f>'Round Robin'!B5</f>
        <v>1</v>
      </c>
      <c r="C3" s="80" t="str">
        <f>'Round Robin'!C5</f>
        <v>Ricardo Nort</v>
      </c>
      <c r="D3" s="94" t="str">
        <f>'Round Robin'!$D$5</f>
        <v>2</v>
      </c>
      <c r="E3" s="80">
        <f>'Round Robin'!E5</f>
        <v>3</v>
      </c>
      <c r="F3" s="116"/>
      <c r="G3" s="87"/>
    </row>
    <row r="4" spans="1:7" x14ac:dyDescent="0.3">
      <c r="A4" s="79">
        <f>'Round Robin'!A9</f>
        <v>3</v>
      </c>
      <c r="B4" s="82">
        <f>'Round Robin'!B9</f>
        <v>1</v>
      </c>
      <c r="C4" s="117" t="str">
        <f>'Round Robin'!C9</f>
        <v>Ricardo Nort</v>
      </c>
      <c r="D4" s="117" t="str">
        <f>'Round Robin'!D9</f>
        <v>2</v>
      </c>
      <c r="E4" s="80">
        <f>'Round Robin'!E9</f>
        <v>3</v>
      </c>
      <c r="F4" s="116"/>
      <c r="G4" s="87"/>
    </row>
    <row r="5" spans="1:7" ht="15" thickBot="1" x14ac:dyDescent="0.35">
      <c r="A5" s="79">
        <f>'Round Robin'!A16</f>
        <v>6</v>
      </c>
      <c r="B5" s="82">
        <f>'Round Robin'!B16</f>
        <v>1</v>
      </c>
      <c r="C5" s="117" t="str">
        <f>'Round Robin'!C16</f>
        <v>Ricardo Nort</v>
      </c>
      <c r="D5" s="117" t="str">
        <f>'Round Robin'!D16</f>
        <v>2</v>
      </c>
      <c r="E5" s="80">
        <f>'Round Robin'!E16</f>
        <v>3</v>
      </c>
      <c r="F5" s="116"/>
      <c r="G5" s="87"/>
    </row>
    <row r="6" spans="1:7" ht="15" thickBot="1" x14ac:dyDescent="0.35">
      <c r="A6" s="79">
        <f>'Round Robin'!A23</f>
        <v>9</v>
      </c>
      <c r="B6" s="80">
        <f>'Round Robin'!B23</f>
        <v>1</v>
      </c>
      <c r="C6" s="116" t="str">
        <f>'Round Robin'!C23</f>
        <v>Ricardo Nort</v>
      </c>
      <c r="D6" s="117" t="str">
        <f>'Round Robin'!D23</f>
        <v>2</v>
      </c>
      <c r="E6" s="80">
        <f>'Round Robin'!E23</f>
        <v>3</v>
      </c>
      <c r="F6" s="83">
        <f>SUM(E3:E6)</f>
        <v>12</v>
      </c>
      <c r="G6" s="93">
        <v>1</v>
      </c>
    </row>
    <row r="7" spans="1:7" x14ac:dyDescent="0.3">
      <c r="A7" s="79">
        <f>'Round Robin'!A6</f>
        <v>0</v>
      </c>
      <c r="B7" s="82">
        <f>'Round Robin'!B6</f>
        <v>2</v>
      </c>
      <c r="C7" s="117" t="str">
        <f>'Round Robin'!C6</f>
        <v>Logan Emery</v>
      </c>
      <c r="D7" s="117" t="str">
        <f>'Round Robin'!D5</f>
        <v>2</v>
      </c>
      <c r="E7" s="81">
        <f>'Round Robin'!E6</f>
        <v>0</v>
      </c>
      <c r="F7" s="116"/>
      <c r="G7" s="87"/>
    </row>
    <row r="8" spans="1:7" x14ac:dyDescent="0.3">
      <c r="A8" s="79">
        <f>'Round Robin'!A12</f>
        <v>4</v>
      </c>
      <c r="B8" s="82">
        <f>'Round Robin'!B12</f>
        <v>2</v>
      </c>
      <c r="C8" s="117" t="str">
        <f>'Round Robin'!C12</f>
        <v>Logan Emery</v>
      </c>
      <c r="D8" s="117">
        <f>'Round Robin'!D11</f>
        <v>0</v>
      </c>
      <c r="E8" s="80">
        <f>'Round Robin'!E12</f>
        <v>3</v>
      </c>
      <c r="F8" s="116"/>
      <c r="G8" s="87"/>
    </row>
    <row r="9" spans="1:7" ht="15" thickBot="1" x14ac:dyDescent="0.35">
      <c r="A9" s="79">
        <f>'Round Robin'!A19</f>
        <v>7</v>
      </c>
      <c r="B9" s="80">
        <f>'Round Robin'!B19</f>
        <v>2</v>
      </c>
      <c r="C9" s="117" t="str">
        <f>'Round Robin'!C19</f>
        <v>Logan Emery</v>
      </c>
      <c r="D9" s="117" t="str">
        <f>'Round Robin'!D19</f>
        <v>2</v>
      </c>
      <c r="E9" s="80">
        <f>'Round Robin'!E19</f>
        <v>3</v>
      </c>
      <c r="F9" s="116"/>
      <c r="G9" s="87"/>
    </row>
    <row r="10" spans="1:7" ht="15" thickBot="1" x14ac:dyDescent="0.35">
      <c r="A10" s="79">
        <f>'Round Robin'!A25</f>
        <v>10</v>
      </c>
      <c r="B10" s="80">
        <f>'Round Robin'!B25</f>
        <v>2</v>
      </c>
      <c r="C10" s="116" t="str">
        <f>'Round Robin'!C25</f>
        <v>Logan Emery</v>
      </c>
      <c r="D10" s="117" t="str">
        <f>'Round Robin'!D25</f>
        <v>2</v>
      </c>
      <c r="E10" s="80">
        <f>'Round Robin'!E25</f>
        <v>3</v>
      </c>
      <c r="F10" s="83">
        <f>SUM(E7:E10)</f>
        <v>9</v>
      </c>
      <c r="G10" s="93">
        <v>2</v>
      </c>
    </row>
    <row r="11" spans="1:7" x14ac:dyDescent="0.3">
      <c r="A11" s="79">
        <f>'Round Robin'!A7</f>
        <v>2</v>
      </c>
      <c r="B11" s="82">
        <f>'Round Robin'!B7</f>
        <v>3</v>
      </c>
      <c r="C11" s="117" t="str">
        <f>'Round Robin'!C7</f>
        <v>Nicholas Sanders</v>
      </c>
      <c r="D11" s="117" t="str">
        <f>'Round Robin'!D7</f>
        <v>2</v>
      </c>
      <c r="E11" s="80">
        <f>'Round Robin'!E7</f>
        <v>3</v>
      </c>
      <c r="F11" s="116"/>
      <c r="G11" s="87"/>
    </row>
    <row r="12" spans="1:7" x14ac:dyDescent="0.3">
      <c r="A12" s="79">
        <f>'Round Robin'!A13</f>
        <v>0</v>
      </c>
      <c r="B12" s="82">
        <f>'Round Robin'!B13</f>
        <v>3</v>
      </c>
      <c r="C12" s="117" t="str">
        <f>'Round Robin'!C13</f>
        <v>Nicholas Sanders</v>
      </c>
      <c r="D12" s="117" t="str">
        <f>'Round Robin'!D13</f>
        <v>0</v>
      </c>
      <c r="E12" s="80">
        <f>'Round Robin'!E13</f>
        <v>0</v>
      </c>
      <c r="F12" s="116"/>
      <c r="G12" s="87"/>
    </row>
    <row r="13" spans="1:7" ht="15" thickBot="1" x14ac:dyDescent="0.35">
      <c r="A13" s="79">
        <f>'Round Robin'!A17</f>
        <v>0</v>
      </c>
      <c r="B13" s="80">
        <f>'Round Robin'!B17</f>
        <v>3</v>
      </c>
      <c r="C13" s="117" t="str">
        <f>'Round Robin'!C17</f>
        <v>Nicholas Sanders</v>
      </c>
      <c r="D13" s="117" t="str">
        <f>'Round Robin'!D17</f>
        <v>0</v>
      </c>
      <c r="E13" s="80">
        <f>'Round Robin'!E17</f>
        <v>0</v>
      </c>
      <c r="F13" s="116"/>
      <c r="G13" s="87"/>
    </row>
    <row r="14" spans="1:7" ht="15" thickBot="1" x14ac:dyDescent="0.35">
      <c r="A14" s="79">
        <f>'Round Robin'!A21</f>
        <v>8</v>
      </c>
      <c r="B14" s="80">
        <f>'Round Robin'!B21</f>
        <v>3</v>
      </c>
      <c r="C14" s="116" t="str">
        <f>'Round Robin'!C21</f>
        <v>Nicholas Sanders</v>
      </c>
      <c r="D14" s="117" t="str">
        <f>'Round Robin'!D21</f>
        <v>2</v>
      </c>
      <c r="E14" s="80">
        <f>'Round Robin'!E21</f>
        <v>3</v>
      </c>
      <c r="F14" s="83">
        <f>SUM(E11:E14)</f>
        <v>6</v>
      </c>
      <c r="G14" s="93">
        <v>3</v>
      </c>
    </row>
    <row r="15" spans="1:7" x14ac:dyDescent="0.3">
      <c r="A15" s="79">
        <f>'Round Robin'!A8</f>
        <v>0</v>
      </c>
      <c r="B15" s="82">
        <f>'Round Robin'!B8</f>
        <v>4</v>
      </c>
      <c r="C15" s="117" t="str">
        <f>'Round Robin'!C8</f>
        <v>Navruz  Arabov</v>
      </c>
      <c r="D15" s="117" t="str">
        <f>'Round Robin'!D8</f>
        <v>dnc</v>
      </c>
      <c r="E15" s="80">
        <f>'Round Robin'!E8</f>
        <v>0</v>
      </c>
      <c r="F15" s="116"/>
      <c r="G15" s="87"/>
    </row>
    <row r="16" spans="1:7" x14ac:dyDescent="0.3">
      <c r="A16" s="79">
        <f>'Round Robin'!A14</f>
        <v>5</v>
      </c>
      <c r="B16" s="82">
        <f>'Round Robin'!B14</f>
        <v>4</v>
      </c>
      <c r="C16" s="117" t="str">
        <f>'Round Robin'!C14</f>
        <v>Navruz  Arabov</v>
      </c>
      <c r="D16" s="117" t="str">
        <f>'Round Robin'!D14</f>
        <v>dnc</v>
      </c>
      <c r="E16" s="80">
        <f>'Round Robin'!E14</f>
        <v>0</v>
      </c>
      <c r="F16" s="116"/>
      <c r="G16" s="87"/>
    </row>
    <row r="17" spans="1:7" ht="15" thickBot="1" x14ac:dyDescent="0.35">
      <c r="A17" s="79">
        <f>'Round Robin'!A20</f>
        <v>0</v>
      </c>
      <c r="B17" s="80">
        <f>'Round Robin'!B20</f>
        <v>4</v>
      </c>
      <c r="C17" s="117" t="str">
        <f>'Round Robin'!C20</f>
        <v>Navruz  Arabov</v>
      </c>
      <c r="D17" s="117" t="str">
        <f>'Round Robin'!D20</f>
        <v>0</v>
      </c>
      <c r="E17" s="80">
        <f>'Round Robin'!E20</f>
        <v>0</v>
      </c>
      <c r="F17" s="116"/>
      <c r="G17" s="87"/>
    </row>
    <row r="18" spans="1:7" ht="15" thickBot="1" x14ac:dyDescent="0.35">
      <c r="A18" s="79">
        <f>'Round Robin'!A24</f>
        <v>0</v>
      </c>
      <c r="B18" s="80">
        <f>'Round Robin'!B24</f>
        <v>4</v>
      </c>
      <c r="C18" s="116" t="str">
        <f>'Round Robin'!C24</f>
        <v>Navruz  Arabov</v>
      </c>
      <c r="D18" s="117" t="str">
        <f>'Round Robin'!D24</f>
        <v>0</v>
      </c>
      <c r="E18" s="80">
        <f>'Round Robin'!E24</f>
        <v>0</v>
      </c>
      <c r="F18" s="83">
        <f>SUM(E15:E18)</f>
        <v>0</v>
      </c>
      <c r="G18" s="93">
        <v>5</v>
      </c>
    </row>
    <row r="19" spans="1:7" x14ac:dyDescent="0.3">
      <c r="A19" s="79">
        <f>'Round Robin'!A10</f>
        <v>0</v>
      </c>
      <c r="B19" s="82">
        <f>'Round Robin'!B10</f>
        <v>5</v>
      </c>
      <c r="C19" s="117" t="str">
        <f>'Round Robin'!C10</f>
        <v>Tom  Sroka</v>
      </c>
      <c r="D19" s="117" t="str">
        <f>'Round Robin'!D10</f>
        <v>0</v>
      </c>
      <c r="E19" s="80">
        <f>'Round Robin'!E10</f>
        <v>0</v>
      </c>
      <c r="F19" s="116"/>
      <c r="G19" s="87"/>
    </row>
    <row r="20" spans="1:7" x14ac:dyDescent="0.3">
      <c r="A20" s="79">
        <f>'Round Robin'!A15</f>
        <v>0</v>
      </c>
      <c r="B20" s="82">
        <f>'Round Robin'!B15</f>
        <v>5</v>
      </c>
      <c r="C20" s="117" t="str">
        <f>'Round Robin'!C15</f>
        <v>Tom  Sroka</v>
      </c>
      <c r="D20" s="117" t="str">
        <f>'Round Robin'!D15</f>
        <v>2</v>
      </c>
      <c r="E20" s="80">
        <f>'Round Robin'!E15</f>
        <v>3</v>
      </c>
      <c r="F20" s="116"/>
      <c r="G20" s="87"/>
    </row>
    <row r="21" spans="1:7" ht="15" thickBot="1" x14ac:dyDescent="0.35">
      <c r="A21" s="79">
        <f>'Round Robin'!A22</f>
        <v>0</v>
      </c>
      <c r="B21" s="80">
        <f>'Round Robin'!B22</f>
        <v>5</v>
      </c>
      <c r="C21" s="117" t="str">
        <f>'Round Robin'!C22</f>
        <v>Tom  Sroka</v>
      </c>
      <c r="D21" s="117" t="str">
        <f>'Round Robin'!D22</f>
        <v>0</v>
      </c>
      <c r="E21" s="80">
        <f>'Round Robin'!E22</f>
        <v>0</v>
      </c>
      <c r="F21" s="116"/>
      <c r="G21" s="87"/>
    </row>
    <row r="22" spans="1:7" ht="15" thickBot="1" x14ac:dyDescent="0.35">
      <c r="A22" s="118">
        <f>'Round Robin'!A26</f>
        <v>0</v>
      </c>
      <c r="B22" s="119">
        <f>'Round Robin'!B26</f>
        <v>5</v>
      </c>
      <c r="C22" s="120" t="str">
        <f>'Round Robin'!C26</f>
        <v>Tom  Sroka</v>
      </c>
      <c r="D22" s="121" t="str">
        <f>'Round Robin'!D26</f>
        <v>0</v>
      </c>
      <c r="E22" s="119">
        <f>'Round Robin'!E26</f>
        <v>0</v>
      </c>
      <c r="F22" s="83">
        <f>SUM(E19:E22)</f>
        <v>3</v>
      </c>
      <c r="G22" s="93">
        <v>4</v>
      </c>
    </row>
  </sheetData>
  <sortState ref="A3:E24">
    <sortCondition ref="B3:B24"/>
  </sortState>
  <pageMargins left="0.7" right="0.7" top="0.75" bottom="0.75" header="0.3" footer="0.3"/>
  <pageSetup scale="150"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77734375" style="2" customWidth="1"/>
    <col min="4" max="4" width="16.109375" style="2" customWidth="1"/>
    <col min="5" max="5" width="16.109375" customWidth="1"/>
    <col min="6" max="6" width="5.77734375" customWidth="1"/>
    <col min="7" max="8" width="16.109375" customWidth="1"/>
    <col min="9" max="9" width="5.77734375" customWidth="1"/>
    <col min="10" max="10" width="16.109375" customWidth="1"/>
    <col min="11" max="11" width="5.77734375" customWidth="1"/>
    <col min="12" max="12" width="16.109375" customWidth="1"/>
  </cols>
  <sheetData>
    <row r="1" spans="1:16" ht="21.6" thickBot="1" x14ac:dyDescent="0.45">
      <c r="B1" s="20" t="s">
        <v>42</v>
      </c>
      <c r="C1"/>
      <c r="D1"/>
    </row>
    <row r="2" spans="1:16" ht="19.8"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6"/>
  <sheetViews>
    <sheetView workbookViewId="0">
      <selection activeCell="I8" sqref="I8"/>
    </sheetView>
  </sheetViews>
  <sheetFormatPr defaultRowHeight="14.4" x14ac:dyDescent="0.3"/>
  <cols>
    <col min="1" max="1" width="5.21875" customWidth="1"/>
    <col min="2" max="2" width="39.77734375" bestFit="1" customWidth="1"/>
  </cols>
  <sheetData>
    <row r="1" spans="1:3" ht="15.6" x14ac:dyDescent="0.3">
      <c r="A1" s="102"/>
      <c r="B1" s="103" t="s">
        <v>72</v>
      </c>
      <c r="C1" s="104" t="s">
        <v>44</v>
      </c>
    </row>
    <row r="2" spans="1:3" x14ac:dyDescent="0.3">
      <c r="A2" s="105" t="s">
        <v>47</v>
      </c>
      <c r="B2" s="96" t="s">
        <v>86</v>
      </c>
      <c r="C2" s="87" t="s">
        <v>44</v>
      </c>
    </row>
    <row r="3" spans="1:3" x14ac:dyDescent="0.3">
      <c r="A3" s="106">
        <v>4</v>
      </c>
      <c r="B3" s="97" t="s">
        <v>87</v>
      </c>
      <c r="C3" s="109">
        <v>130</v>
      </c>
    </row>
    <row r="4" spans="1:3" x14ac:dyDescent="0.3">
      <c r="A4" s="106">
        <v>2</v>
      </c>
      <c r="B4" s="84" t="s">
        <v>88</v>
      </c>
      <c r="C4" s="109">
        <v>149.35</v>
      </c>
    </row>
    <row r="5" spans="1:3" x14ac:dyDescent="0.3">
      <c r="A5" s="106">
        <v>3</v>
      </c>
      <c r="B5" s="84" t="s">
        <v>89</v>
      </c>
      <c r="C5" s="109">
        <v>155.19999999999999</v>
      </c>
    </row>
    <row r="6" spans="1:3" x14ac:dyDescent="0.3">
      <c r="A6" s="106">
        <v>1</v>
      </c>
      <c r="B6" s="84" t="s">
        <v>90</v>
      </c>
      <c r="C6" s="109">
        <v>146.30000000000001</v>
      </c>
    </row>
    <row r="7" spans="1:3" ht="15" thickBot="1" x14ac:dyDescent="0.35">
      <c r="A7" s="107">
        <v>5</v>
      </c>
      <c r="B7" s="108" t="s">
        <v>91</v>
      </c>
      <c r="C7" s="110">
        <v>120</v>
      </c>
    </row>
    <row r="8" spans="1:3" x14ac:dyDescent="0.3">
      <c r="B8" s="14"/>
    </row>
    <row r="9" spans="1:3" ht="15" thickBot="1" x14ac:dyDescent="0.35">
      <c r="A9" s="2"/>
    </row>
    <row r="10" spans="1:3" ht="21" x14ac:dyDescent="0.4">
      <c r="A10" s="47"/>
      <c r="B10" s="85" t="s">
        <v>73</v>
      </c>
      <c r="C10" s="55"/>
    </row>
    <row r="11" spans="1:3" x14ac:dyDescent="0.3">
      <c r="A11" s="41" t="s">
        <v>74</v>
      </c>
      <c r="B11" s="86" t="s">
        <v>75</v>
      </c>
      <c r="C11" s="87"/>
    </row>
    <row r="12" spans="1:3" x14ac:dyDescent="0.3">
      <c r="A12" s="41" t="s">
        <v>76</v>
      </c>
      <c r="B12" s="86" t="s">
        <v>77</v>
      </c>
      <c r="C12" s="87"/>
    </row>
    <row r="13" spans="1:3" ht="24.6" x14ac:dyDescent="0.3">
      <c r="A13" s="41" t="s">
        <v>78</v>
      </c>
      <c r="B13" s="86" t="s">
        <v>79</v>
      </c>
      <c r="C13" s="87"/>
    </row>
    <row r="14" spans="1:3" ht="24.6" x14ac:dyDescent="0.3">
      <c r="A14" s="41" t="s">
        <v>80</v>
      </c>
      <c r="B14" s="86" t="s">
        <v>81</v>
      </c>
      <c r="C14" s="87"/>
    </row>
    <row r="15" spans="1:3" ht="15" thickBot="1" x14ac:dyDescent="0.35">
      <c r="A15" s="50" t="s">
        <v>82</v>
      </c>
      <c r="B15" s="88" t="s">
        <v>83</v>
      </c>
      <c r="C15" s="89"/>
    </row>
    <row r="16" spans="1:3" x14ac:dyDescent="0.3">
      <c r="A16" s="2"/>
      <c r="B16" s="90"/>
    </row>
  </sheetData>
  <sortState ref="A32:D34">
    <sortCondition ref="A32:A34"/>
  </sortState>
  <pageMargins left="0.7" right="0.7" top="0.75" bottom="0.75" header="0.3" footer="0.3"/>
  <pageSetup scale="150"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E26"/>
  <sheetViews>
    <sheetView workbookViewId="0">
      <pane ySplit="4" topLeftCell="A5" activePane="bottomLeft" state="frozen"/>
      <selection pane="bottomLeft" activeCell="A3" sqref="A3:E26"/>
    </sheetView>
  </sheetViews>
  <sheetFormatPr defaultRowHeight="14.4" x14ac:dyDescent="0.3"/>
  <cols>
    <col min="1" max="1" width="7.6640625" customWidth="1"/>
    <col min="2" max="2" width="4.6640625" style="2" customWidth="1"/>
    <col min="3" max="3" width="24.77734375" style="2" customWidth="1"/>
    <col min="4" max="4" width="12.77734375" style="2" customWidth="1"/>
  </cols>
  <sheetData>
    <row r="2" spans="1:5" ht="15" thickBot="1" x14ac:dyDescent="0.35"/>
    <row r="3" spans="1:5" ht="21" x14ac:dyDescent="0.4">
      <c r="A3" s="38" t="s">
        <v>50</v>
      </c>
      <c r="B3" s="39"/>
      <c r="C3" s="39" t="s">
        <v>84</v>
      </c>
      <c r="D3" s="66" t="s">
        <v>45</v>
      </c>
      <c r="E3" s="55"/>
    </row>
    <row r="4" spans="1:5" ht="15" thickBot="1" x14ac:dyDescent="0.35">
      <c r="A4" s="50" t="s">
        <v>46</v>
      </c>
      <c r="B4" s="43" t="s">
        <v>47</v>
      </c>
      <c r="C4" s="43" t="s">
        <v>48</v>
      </c>
      <c r="D4" s="67" t="s">
        <v>49</v>
      </c>
      <c r="E4" s="98" t="s">
        <v>67</v>
      </c>
    </row>
    <row r="5" spans="1:5" x14ac:dyDescent="0.3">
      <c r="A5" s="99">
        <v>1</v>
      </c>
      <c r="B5" s="95">
        <v>1</v>
      </c>
      <c r="C5" s="95" t="str">
        <f>VLOOKUP(B5,'Competitor Roster'!A:B,2,FALSE)</f>
        <v>Ricardo Nort</v>
      </c>
      <c r="D5" s="91" t="s">
        <v>92</v>
      </c>
      <c r="E5" s="68">
        <v>3</v>
      </c>
    </row>
    <row r="6" spans="1:5" x14ac:dyDescent="0.3">
      <c r="A6" s="99"/>
      <c r="B6" s="95">
        <v>2</v>
      </c>
      <c r="C6" s="95" t="str">
        <f>VLOOKUP(B6,'Competitor Roster'!A:B,2,FALSE)</f>
        <v>Logan Emery</v>
      </c>
      <c r="D6" s="92">
        <v>0</v>
      </c>
      <c r="E6" s="73">
        <v>0</v>
      </c>
    </row>
    <row r="7" spans="1:5" x14ac:dyDescent="0.3">
      <c r="A7" s="99">
        <v>2</v>
      </c>
      <c r="B7" s="95">
        <v>3</v>
      </c>
      <c r="C7" s="95" t="str">
        <f>VLOOKUP(B7,'Competitor Roster'!A:B,2,FALSE)</f>
        <v>Nicholas Sanders</v>
      </c>
      <c r="D7" s="76" t="s">
        <v>92</v>
      </c>
      <c r="E7" s="69">
        <v>3</v>
      </c>
    </row>
    <row r="8" spans="1:5" x14ac:dyDescent="0.3">
      <c r="A8" s="99"/>
      <c r="B8" s="95">
        <v>4</v>
      </c>
      <c r="C8" s="95" t="str">
        <f>VLOOKUP(B8,'Competitor Roster'!A:B,2,FALSE)</f>
        <v>Navruz  Arabov</v>
      </c>
      <c r="D8" s="76" t="s">
        <v>94</v>
      </c>
      <c r="E8" s="69">
        <v>0</v>
      </c>
    </row>
    <row r="9" spans="1:5" x14ac:dyDescent="0.3">
      <c r="A9" s="99">
        <v>3</v>
      </c>
      <c r="B9" s="95">
        <v>1</v>
      </c>
      <c r="C9" s="95" t="str">
        <f>VLOOKUP(B9,'Competitor Roster'!A:B,2,FALSE)</f>
        <v>Ricardo Nort</v>
      </c>
      <c r="D9" s="76" t="s">
        <v>92</v>
      </c>
      <c r="E9" s="69">
        <v>3</v>
      </c>
    </row>
    <row r="10" spans="1:5" x14ac:dyDescent="0.3">
      <c r="A10" s="99"/>
      <c r="B10" s="95">
        <v>5</v>
      </c>
      <c r="C10" s="95" t="str">
        <f>VLOOKUP(B10,'Competitor Roster'!A:B,2,FALSE)</f>
        <v>Tom  Sroka</v>
      </c>
      <c r="D10" s="76" t="s">
        <v>93</v>
      </c>
      <c r="E10" s="69">
        <v>0</v>
      </c>
    </row>
    <row r="11" spans="1:5" x14ac:dyDescent="0.3">
      <c r="A11" s="99"/>
      <c r="B11" s="95"/>
      <c r="C11" s="95" t="s">
        <v>69</v>
      </c>
      <c r="D11" s="76"/>
      <c r="E11" s="69"/>
    </row>
    <row r="12" spans="1:5" x14ac:dyDescent="0.3">
      <c r="A12" s="99">
        <v>4</v>
      </c>
      <c r="B12" s="95">
        <v>2</v>
      </c>
      <c r="C12" s="95" t="str">
        <f>VLOOKUP(B12,'Competitor Roster'!A:B,2,FALSE)</f>
        <v>Logan Emery</v>
      </c>
      <c r="D12" s="92">
        <v>2</v>
      </c>
      <c r="E12" s="69">
        <v>3</v>
      </c>
    </row>
    <row r="13" spans="1:5" x14ac:dyDescent="0.3">
      <c r="A13" s="99"/>
      <c r="B13" s="95">
        <v>3</v>
      </c>
      <c r="C13" s="95" t="str">
        <f>VLOOKUP(B13,'Competitor Roster'!A:B,2,FALSE)</f>
        <v>Nicholas Sanders</v>
      </c>
      <c r="D13" s="76" t="s">
        <v>93</v>
      </c>
      <c r="E13" s="69">
        <v>0</v>
      </c>
    </row>
    <row r="14" spans="1:5" x14ac:dyDescent="0.3">
      <c r="A14" s="99">
        <v>5</v>
      </c>
      <c r="B14" s="95">
        <v>4</v>
      </c>
      <c r="C14" s="95" t="str">
        <f>VLOOKUP(B14,'Competitor Roster'!A:B,2,FALSE)</f>
        <v>Navruz  Arabov</v>
      </c>
      <c r="D14" s="76" t="s">
        <v>94</v>
      </c>
      <c r="E14" s="69">
        <v>0</v>
      </c>
    </row>
    <row r="15" spans="1:5" x14ac:dyDescent="0.3">
      <c r="A15" s="99"/>
      <c r="B15" s="95">
        <v>5</v>
      </c>
      <c r="C15" s="95" t="str">
        <f>VLOOKUP(B15,'Competitor Roster'!A:B,2,FALSE)</f>
        <v>Tom  Sroka</v>
      </c>
      <c r="D15" s="76" t="s">
        <v>92</v>
      </c>
      <c r="E15" s="69">
        <v>3</v>
      </c>
    </row>
    <row r="16" spans="1:5" x14ac:dyDescent="0.3">
      <c r="A16" s="99">
        <v>6</v>
      </c>
      <c r="B16" s="95">
        <v>1</v>
      </c>
      <c r="C16" s="95" t="str">
        <f>VLOOKUP(B16,'Competitor Roster'!A:B,2,FALSE)</f>
        <v>Ricardo Nort</v>
      </c>
      <c r="D16" s="76" t="s">
        <v>92</v>
      </c>
      <c r="E16" s="69">
        <v>3</v>
      </c>
    </row>
    <row r="17" spans="1:5" x14ac:dyDescent="0.3">
      <c r="A17" s="99"/>
      <c r="B17" s="95">
        <v>3</v>
      </c>
      <c r="C17" s="95" t="str">
        <f>VLOOKUP(B17,'Competitor Roster'!A:B,2,FALSE)</f>
        <v>Nicholas Sanders</v>
      </c>
      <c r="D17" s="76" t="s">
        <v>93</v>
      </c>
      <c r="E17" s="69">
        <v>0</v>
      </c>
    </row>
    <row r="18" spans="1:5" x14ac:dyDescent="0.3">
      <c r="A18" s="99"/>
      <c r="B18" s="95"/>
      <c r="C18" s="95" t="s">
        <v>69</v>
      </c>
      <c r="D18" s="76"/>
      <c r="E18" s="69"/>
    </row>
    <row r="19" spans="1:5" x14ac:dyDescent="0.3">
      <c r="A19" s="99">
        <v>7</v>
      </c>
      <c r="B19" s="95">
        <v>2</v>
      </c>
      <c r="C19" s="95" t="str">
        <f>VLOOKUP(B19,'Competitor Roster'!A:B,2,FALSE)</f>
        <v>Logan Emery</v>
      </c>
      <c r="D19" s="76" t="s">
        <v>92</v>
      </c>
      <c r="E19" s="69">
        <v>3</v>
      </c>
    </row>
    <row r="20" spans="1:5" x14ac:dyDescent="0.3">
      <c r="A20" s="99"/>
      <c r="B20" s="95">
        <v>4</v>
      </c>
      <c r="C20" s="95" t="str">
        <f>VLOOKUP(B20,'Competitor Roster'!A:B,2,FALSE)</f>
        <v>Navruz  Arabov</v>
      </c>
      <c r="D20" s="76" t="s">
        <v>93</v>
      </c>
      <c r="E20" s="69">
        <v>0</v>
      </c>
    </row>
    <row r="21" spans="1:5" x14ac:dyDescent="0.3">
      <c r="A21" s="99">
        <v>8</v>
      </c>
      <c r="B21" s="95">
        <v>3</v>
      </c>
      <c r="C21" s="95" t="str">
        <f>VLOOKUP(B21,'Competitor Roster'!A:B,2,FALSE)</f>
        <v>Nicholas Sanders</v>
      </c>
      <c r="D21" s="76" t="s">
        <v>92</v>
      </c>
      <c r="E21" s="69">
        <v>3</v>
      </c>
    </row>
    <row r="22" spans="1:5" x14ac:dyDescent="0.3">
      <c r="A22" s="99"/>
      <c r="B22" s="95">
        <v>5</v>
      </c>
      <c r="C22" s="95" t="str">
        <f>VLOOKUP(B22,'Competitor Roster'!A:B,2,FALSE)</f>
        <v>Tom  Sroka</v>
      </c>
      <c r="D22" s="76" t="s">
        <v>93</v>
      </c>
      <c r="E22" s="69">
        <v>0</v>
      </c>
    </row>
    <row r="23" spans="1:5" x14ac:dyDescent="0.3">
      <c r="A23" s="99">
        <v>9</v>
      </c>
      <c r="B23" s="95">
        <v>1</v>
      </c>
      <c r="C23" s="95" t="str">
        <f>VLOOKUP(B23,'Competitor Roster'!A:B,2,FALSE)</f>
        <v>Ricardo Nort</v>
      </c>
      <c r="D23" s="76" t="s">
        <v>92</v>
      </c>
      <c r="E23" s="69">
        <v>3</v>
      </c>
    </row>
    <row r="24" spans="1:5" x14ac:dyDescent="0.3">
      <c r="A24" s="99"/>
      <c r="B24" s="95">
        <v>4</v>
      </c>
      <c r="C24" s="95" t="str">
        <f>VLOOKUP(B24,'Competitor Roster'!A:B,2,FALSE)</f>
        <v>Navruz  Arabov</v>
      </c>
      <c r="D24" s="77" t="s">
        <v>93</v>
      </c>
      <c r="E24" s="74">
        <v>0</v>
      </c>
    </row>
    <row r="25" spans="1:5" x14ac:dyDescent="0.3">
      <c r="A25" s="99">
        <v>10</v>
      </c>
      <c r="B25" s="95">
        <v>2</v>
      </c>
      <c r="C25" s="95" t="str">
        <f>VLOOKUP(B25,'Competitor Roster'!A:B,2,FALSE)</f>
        <v>Logan Emery</v>
      </c>
      <c r="D25" s="76" t="s">
        <v>92</v>
      </c>
      <c r="E25" s="69">
        <v>3</v>
      </c>
    </row>
    <row r="26" spans="1:5" ht="15" thickBot="1" x14ac:dyDescent="0.35">
      <c r="A26" s="100"/>
      <c r="B26" s="101">
        <v>5</v>
      </c>
      <c r="C26" s="101" t="str">
        <f>VLOOKUP(B26,'Competitor Roster'!A:B,2,FALSE)</f>
        <v>Tom  Sroka</v>
      </c>
      <c r="D26" s="78" t="s">
        <v>93</v>
      </c>
      <c r="E26" s="70">
        <v>0</v>
      </c>
    </row>
  </sheetData>
  <pageMargins left="0.7" right="0.7" top="0.75" bottom="0.75" header="0.3" footer="0.3"/>
  <pageSetup scale="150"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77734375" customWidth="1"/>
    <col min="4" max="4" width="4.6640625" style="2" bestFit="1" customWidth="1"/>
    <col min="5" max="5" width="24.77734375" customWidth="1"/>
  </cols>
  <sheetData>
    <row r="1" spans="1:8" ht="21.6" thickBot="1" x14ac:dyDescent="0.45">
      <c r="A1" s="46" t="s">
        <v>51</v>
      </c>
      <c r="F1" s="60"/>
      <c r="G1" s="61" t="s">
        <v>67</v>
      </c>
      <c r="H1" s="61" t="s">
        <v>68</v>
      </c>
    </row>
    <row r="2" spans="1:8" ht="18" x14ac:dyDescent="0.35">
      <c r="A2" s="47" t="s">
        <v>52</v>
      </c>
      <c r="B2" s="39"/>
      <c r="C2" s="48" t="s">
        <v>53</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Ricardo Nort</v>
      </c>
      <c r="D4" s="24">
        <v>2</v>
      </c>
      <c r="E4" s="24" t="str">
        <f>VLOOKUP(D4,'Competitor Roster'!A:B,2,FALSE)</f>
        <v>Logan Emery</v>
      </c>
      <c r="F4" s="62"/>
      <c r="G4" s="63">
        <v>3</v>
      </c>
      <c r="H4" s="63">
        <v>0</v>
      </c>
    </row>
    <row r="5" spans="1:8" x14ac:dyDescent="0.3">
      <c r="A5" s="41">
        <v>2</v>
      </c>
      <c r="B5" s="24">
        <v>3</v>
      </c>
      <c r="C5" s="24" t="str">
        <f>VLOOKUP(B5,'Competitor Roster'!A:B,2,FALSE)</f>
        <v>Nicholas Sanders</v>
      </c>
      <c r="D5" s="24">
        <v>4</v>
      </c>
      <c r="E5" s="24" t="str">
        <f>VLOOKUP(D5,'Competitor Roster'!A:B,2,FALSE)</f>
        <v>Navruz  Arabov</v>
      </c>
      <c r="F5" s="62"/>
      <c r="G5" s="63">
        <v>1</v>
      </c>
      <c r="H5" s="63">
        <v>2</v>
      </c>
    </row>
    <row r="6" spans="1:8" ht="15" thickBot="1" x14ac:dyDescent="0.35">
      <c r="A6" s="50">
        <v>3</v>
      </c>
      <c r="B6" s="43">
        <v>5</v>
      </c>
      <c r="C6" s="24" t="str">
        <f>VLOOKUP(B6,'Competitor Roster'!A:B,2,FALSE)</f>
        <v>Tom  Sroka</v>
      </c>
      <c r="D6" s="24">
        <v>6</v>
      </c>
      <c r="E6" s="24" t="e">
        <f>VLOOKUP(D6,'Competitor Roster'!A:B,2,FALSE)</f>
        <v>#N/A</v>
      </c>
      <c r="F6" s="64"/>
      <c r="G6" s="63">
        <v>1</v>
      </c>
      <c r="H6" s="63">
        <v>2</v>
      </c>
    </row>
    <row r="7" spans="1:8" ht="15" thickBot="1" x14ac:dyDescent="0.35">
      <c r="C7" s="6"/>
      <c r="D7" s="53"/>
      <c r="E7" s="54"/>
    </row>
    <row r="8" spans="1:8" ht="18" x14ac:dyDescent="0.35">
      <c r="A8" s="47" t="s">
        <v>52</v>
      </c>
      <c r="B8" s="39"/>
      <c r="C8" s="48" t="s">
        <v>54</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Ricardo Nort</v>
      </c>
      <c r="D10" s="24">
        <v>6</v>
      </c>
      <c r="E10" s="24" t="e">
        <f>VLOOKUP(D10,'Competitor Roster'!A:B,2,FALSE)</f>
        <v>#N/A</v>
      </c>
      <c r="F10" s="62"/>
      <c r="G10" s="63">
        <v>1</v>
      </c>
      <c r="H10" s="63">
        <v>2</v>
      </c>
    </row>
    <row r="11" spans="1:8" x14ac:dyDescent="0.3">
      <c r="A11" s="41">
        <v>5</v>
      </c>
      <c r="B11" s="24">
        <v>2</v>
      </c>
      <c r="C11" s="24" t="str">
        <f>VLOOKUP(B11,'Competitor Roster'!A:B,2,FALSE)</f>
        <v>Logan Emery</v>
      </c>
      <c r="D11" s="24">
        <v>3</v>
      </c>
      <c r="E11" s="24" t="str">
        <f>VLOOKUP(D11,'Competitor Roster'!A:B,2,FALSE)</f>
        <v>Nicholas Sanders</v>
      </c>
      <c r="F11" s="62"/>
      <c r="G11" s="63">
        <v>1</v>
      </c>
      <c r="H11" s="63">
        <v>2</v>
      </c>
    </row>
    <row r="12" spans="1:8" ht="15" thickBot="1" x14ac:dyDescent="0.35">
      <c r="A12" s="50">
        <v>6</v>
      </c>
      <c r="B12" s="43">
        <v>4</v>
      </c>
      <c r="C12" s="43" t="str">
        <f>VLOOKUP(B12,'Competitor Roster'!A:B,2,FALSE)</f>
        <v>Navruz  Arabov</v>
      </c>
      <c r="D12" s="43">
        <v>5</v>
      </c>
      <c r="E12" s="43" t="str">
        <f>VLOOKUP(D12,'Competitor Roster'!A:B,2,FALSE)</f>
        <v>Tom  Sroka</v>
      </c>
      <c r="F12" s="64"/>
      <c r="G12" s="63">
        <v>3</v>
      </c>
      <c r="H12" s="63">
        <v>0</v>
      </c>
    </row>
    <row r="13" spans="1:8" x14ac:dyDescent="0.3">
      <c r="C13" s="10" t="s">
        <v>55</v>
      </c>
      <c r="D13" s="4"/>
      <c r="E13" s="10"/>
    </row>
    <row r="14" spans="1:8" ht="15" thickBot="1" x14ac:dyDescent="0.35">
      <c r="C14" s="10"/>
      <c r="D14" s="4"/>
      <c r="E14" s="10"/>
    </row>
    <row r="15" spans="1:8" ht="18" x14ac:dyDescent="0.35">
      <c r="A15" s="47" t="s">
        <v>52</v>
      </c>
      <c r="B15" s="39"/>
      <c r="C15" s="48" t="s">
        <v>56</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52</v>
      </c>
      <c r="B20" s="39"/>
      <c r="C20" s="48" t="s">
        <v>62</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64.4" x14ac:dyDescent="0.3">
      <c r="C24" s="52" t="s">
        <v>57</v>
      </c>
      <c r="E24" s="52" t="s">
        <v>58</v>
      </c>
    </row>
    <row r="26" spans="1:8" ht="21.6" thickBot="1" x14ac:dyDescent="0.45">
      <c r="A26" s="46" t="s">
        <v>51</v>
      </c>
    </row>
    <row r="27" spans="1:8" ht="18" x14ac:dyDescent="0.35">
      <c r="A27" s="47" t="s">
        <v>59</v>
      </c>
      <c r="B27" s="39"/>
      <c r="C27" s="48" t="s">
        <v>53</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60</v>
      </c>
      <c r="B32" s="43">
        <v>7</v>
      </c>
      <c r="C32" s="51"/>
      <c r="D32" s="43">
        <v>0</v>
      </c>
      <c r="E32" s="51"/>
      <c r="F32" s="45"/>
    </row>
    <row r="33" spans="1:6" ht="15" thickBot="1" x14ac:dyDescent="0.35"/>
    <row r="34" spans="1:6" ht="18" x14ac:dyDescent="0.35">
      <c r="A34" s="47" t="s">
        <v>59</v>
      </c>
      <c r="B34" s="39"/>
      <c r="C34" s="48" t="s">
        <v>54</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55</v>
      </c>
      <c r="D40" s="4"/>
      <c r="E40" s="10"/>
    </row>
    <row r="41" spans="1:6" ht="15" thickBot="1" x14ac:dyDescent="0.35">
      <c r="C41" s="10"/>
      <c r="D41" s="4"/>
      <c r="E41" s="10"/>
    </row>
    <row r="42" spans="1:6" ht="18" x14ac:dyDescent="0.35">
      <c r="A42" s="47" t="s">
        <v>59</v>
      </c>
      <c r="B42" s="39"/>
      <c r="C42" s="48" t="s">
        <v>56</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64.4" x14ac:dyDescent="0.3">
      <c r="C47" s="52" t="s">
        <v>57</v>
      </c>
      <c r="E47" s="52" t="s">
        <v>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21875" customWidth="1"/>
    <col min="2" max="2" width="39.77734375" bestFit="1" customWidth="1"/>
  </cols>
  <sheetData>
    <row r="1" spans="1:7" ht="15.6" x14ac:dyDescent="0.3">
      <c r="B1" s="11" t="s">
        <v>61</v>
      </c>
      <c r="C1" s="10" t="s">
        <v>44</v>
      </c>
      <c r="D1" t="s">
        <v>63</v>
      </c>
      <c r="E1" t="s">
        <v>64</v>
      </c>
      <c r="F1" t="s">
        <v>65</v>
      </c>
      <c r="G1" t="s">
        <v>66</v>
      </c>
    </row>
    <row r="2" spans="1:7" x14ac:dyDescent="0.3">
      <c r="A2" s="10" t="s">
        <v>26</v>
      </c>
      <c r="B2" s="12" t="s">
        <v>43</v>
      </c>
    </row>
    <row r="3" spans="1:7" x14ac:dyDescent="0.3">
      <c r="A3">
        <v>1</v>
      </c>
      <c r="B3" s="24" t="str">
        <f>VLOOKUP(A3,'Competitor Roster'!A:B,2,FALSE)</f>
        <v>Ricardo Nort</v>
      </c>
      <c r="C3" s="24">
        <f>VLOOKUP(B3,'Competitor Roster'!B:C,2,FALSE)</f>
        <v>146.30000000000001</v>
      </c>
      <c r="D3" s="71">
        <f>VLOOKUP(A3,'Round Robin'!B:E,4,FALSE)</f>
        <v>3</v>
      </c>
      <c r="E3" s="71">
        <f>VLOOKUP(A3,'Round Robin'!B:E,4,FALSE)</f>
        <v>3</v>
      </c>
      <c r="F3" s="65"/>
      <c r="G3" s="65"/>
    </row>
    <row r="4" spans="1:7" x14ac:dyDescent="0.3">
      <c r="A4">
        <v>2</v>
      </c>
      <c r="B4" s="24" t="str">
        <f>VLOOKUP(A4,'Competitor Roster'!A:B,2,FALSE)</f>
        <v>Logan Emery</v>
      </c>
      <c r="C4" s="24">
        <f>VLOOKUP(B4,'Competitor Roster'!B:C,2,FALSE)</f>
        <v>149.35</v>
      </c>
      <c r="D4" s="71">
        <f>VLOOKUP(A4,'Round Robin'!B:E,4,FALSE)</f>
        <v>0</v>
      </c>
      <c r="E4" s="71">
        <f>VLOOKUP(A4,'Round Robin'!B:E,4,FALSE)</f>
        <v>0</v>
      </c>
      <c r="F4" s="65"/>
      <c r="G4" s="65"/>
    </row>
    <row r="5" spans="1:7" x14ac:dyDescent="0.3">
      <c r="A5">
        <v>3</v>
      </c>
      <c r="B5" s="24" t="str">
        <f>VLOOKUP(A5,'Competitor Roster'!A:B,2,FALSE)</f>
        <v>Nicholas Sanders</v>
      </c>
      <c r="C5" s="24">
        <f>VLOOKUP(B5,'Competitor Roster'!B:C,2,FALSE)</f>
        <v>155.19999999999999</v>
      </c>
      <c r="D5" s="71">
        <f>VLOOKUP(A5,'Round Robin'!B:E,4,FALSE)</f>
        <v>3</v>
      </c>
      <c r="E5" s="71">
        <f>VLOOKUP(A5,'Round Robin'!B:E,4,FALSE)</f>
        <v>3</v>
      </c>
      <c r="F5" s="65"/>
      <c r="G5" s="65"/>
    </row>
    <row r="6" spans="1:7" x14ac:dyDescent="0.3">
      <c r="A6">
        <v>4</v>
      </c>
      <c r="B6" s="24" t="str">
        <f>VLOOKUP(A6,'Competitor Roster'!A:B,2,FALSE)</f>
        <v>Navruz  Arabov</v>
      </c>
      <c r="C6" s="24">
        <f>VLOOKUP(B6,'Competitor Roster'!B:C,2,FALSE)</f>
        <v>130</v>
      </c>
      <c r="D6" s="71">
        <f>VLOOKUP(A6,'Round Robin'!B:E,4,FALSE)</f>
        <v>0</v>
      </c>
      <c r="E6" s="71">
        <f>VLOOKUP(A6,'Round Robin'!B:E,4,FALSE)</f>
        <v>0</v>
      </c>
      <c r="F6" s="65"/>
      <c r="G6" s="65"/>
    </row>
    <row r="7" spans="1:7" x14ac:dyDescent="0.3">
      <c r="A7">
        <v>5</v>
      </c>
      <c r="B7" s="24" t="str">
        <f>VLOOKUP(A7,'Competitor Roster'!A:B,2,FALSE)</f>
        <v>Tom  Sroka</v>
      </c>
      <c r="C7" s="24">
        <f>VLOOKUP(B7,'Competitor Roster'!B:C,2,FALSE)</f>
        <v>120</v>
      </c>
      <c r="D7" s="71">
        <f>VLOOKUP(A7,'Round Robin'!B:E,4,FALSE)</f>
        <v>0</v>
      </c>
      <c r="E7" s="71">
        <f>VLOOKUP(A7,'Round Robin'!B:E,4,FALSE)</f>
        <v>0</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2018-03-03T13:49:27Z</cp:lastPrinted>
  <dcterms:created xsi:type="dcterms:W3CDTF">2012-12-13T18:30:16Z</dcterms:created>
  <dcterms:modified xsi:type="dcterms:W3CDTF">2018-03-03T13:49:42Z</dcterms:modified>
</cp:coreProperties>
</file>