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C:\Users\conta\Documents\Documents\Strongman\FitExpo\LA Results\"/>
    </mc:Choice>
  </mc:AlternateContent>
  <bookViews>
    <workbookView xWindow="288" yWindow="192" windowWidth="11460" windowHeight="5976"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Roster'!$A$1:$C$7</definedName>
    <definedName name="_xlnm.Print_Area" localSheetId="2">'Heavy Weight Men'!$A$1:$L$34</definedName>
    <definedName name="_xlnm.Print_Area" localSheetId="6">'Round Robin'!$A$1:$H$13</definedName>
    <definedName name="_xlnm.Print_Area" localSheetId="8">'Score Sheet'!$A$1:$C$9</definedName>
    <definedName name="_xlnm.Print_Area" localSheetId="10">'Score Sheet '!$A$1:$H$9</definedName>
    <definedName name="_xlnm.Print_Area" localSheetId="9">'Score Sheet (2)'!$A$1:$C$9</definedName>
  </definedNames>
  <calcPr calcId="171027"/>
</workbook>
</file>

<file path=xl/calcChain.xml><?xml version="1.0" encoding="utf-8"?>
<calcChain xmlns="http://schemas.openxmlformats.org/spreadsheetml/2006/main">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C3" i="14"/>
  <c r="D3" i="14"/>
  <c r="D6" i="14"/>
  <c r="C6" i="14"/>
  <c r="D7" i="14"/>
  <c r="C7" i="14"/>
  <c r="D4" i="14"/>
  <c r="C4" i="14"/>
  <c r="D5" i="14"/>
  <c r="C5"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<sst xmlns="http://schemas.openxmlformats.org/spreadsheetml/2006/main" count="381" uniqueCount="94">
  <si>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</si>
  <si>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</si>
  <si>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</si>
  <si>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</si>
  <si>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</si>
  <si>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</si>
  <si>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</si>
  <si>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</si>
  <si>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</si>
  <si>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</si>
  <si>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</si>
  <si>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</si>
  <si>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</si>
  <si>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</si>
  <si>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</si>
  <si>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</si>
  <si>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</si>
  <si>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</si>
  <si>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</si>
  <si>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</si>
  <si>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</si>
  <si>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</si>
  <si>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</si>
  <si>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</si>
  <si>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</si>
  <si>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</si>
  <si>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</si>
  <si>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</si>
  <si>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</si>
  <si>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</si>
  <si>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</si>
  <si>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</si>
  <si>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</si>
  <si>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</si>
  <si>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</si>
  <si>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</si>
  <si>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</si>
  <si>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</si>
  <si>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</si>
  <si>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</si>
  <si>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</si>
  <si>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</si>
  <si>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</si>
  <si>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</si>
  <si>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</si>
  <si>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</si>
  <si>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</si>
  <si>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</si>
  <si>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</si>
  <si>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</si>
  <si>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</si>
  <si>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</si>
  <si>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</si>
  <si>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</si>
  <si>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</si>
  <si>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</si>
  <si>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</si>
  <si>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</si>
  <si>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</si>
  <si>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</si>
  <si>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</si>
  <si>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</si>
  <si>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</si>
  <si>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</si>
  <si>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</si>
  <si>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</si>
  <si>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</si>
  <si>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</si>
  <si>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</si>
  <si>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</si>
  <si>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</si>
  <si>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</si>
  <si>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</si>
  <si>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</si>
  <si>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</si>
  <si>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</si>
  <si>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</si>
  <si>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</si>
  <si>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</si>
  <si>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</si>
  <si>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</si>
  <si>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</si>
  <si>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</si>
  <si>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Britteny</t>
  </si>
  <si>
    <t>Raynor</t>
  </si>
  <si>
    <t>Heather</t>
  </si>
  <si>
    <t>Webster</t>
  </si>
  <si>
    <t>Amenah</t>
  </si>
  <si>
    <t>Razeghi</t>
  </si>
  <si>
    <t>2018 All American  Championship</t>
  </si>
  <si>
    <t>Women +70kg</t>
  </si>
  <si>
    <t>0-2</t>
  </si>
  <si>
    <t>2--0</t>
  </si>
  <si>
    <t>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</si>
</sst>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sz val="11"/>
      <name val="Calibri"/>
      <family val="2"/>
      <scheme val="minor"/>
    </font>
    <font>
      <b/>
      <sz val="10"/>
      <color theme="1"/>
      <name val="Calibri"/>
      <family val="2"/>
      <scheme val="minor"/>
    </font>
    <font>
      <sz val="10"/>
      <color theme="1"/>
      <name val="Calibri"/>
      <family val="2"/>
      <scheme val="minor"/>
    </font>
    <font>
      <sz val="10"/>
      <name val="Arial"/>
      <family val="2"/>
    </font>
    <font>
      <sz val="12"/>
      <name val="Arial"/>
      <family val="2"/>
    </font>
    <font>
      <b/>
      <sz val="18"/>
      <color theme="1"/>
      <name val="Calibri"/>
      <family val="2"/>
      <scheme val="minor"/>
    </font>
    <font>
      <b/>
      <sz val="1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20" fillId="0" borderId="0"/>
    <xf numFmtId="0" fontId="20" fillId="0" borderId="0"/>
  </cellStyleXfs>
  <cellXfs count="122">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0" fillId="5" borderId="1" xfId="0" applyFill="1" applyBorder="1" applyAlignment="1">
      <alignment horizontal="center"/>
    </xf>
    <xf numFmtId="0" fontId="15" fillId="0" borderId="0" xfId="0" applyFont="1" applyAlignment="1">
      <alignment wrapText="1"/>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164" fontId="1" fillId="0" borderId="0" xfId="0" applyNumberFormat="1" applyFont="1" applyAlignment="1">
      <alignment horizontal="center"/>
    </xf>
    <xf numFmtId="0" fontId="19" fillId="0" borderId="16" xfId="0" applyFont="1" applyBorder="1" applyAlignment="1">
      <alignment horizontal="center"/>
    </xf>
    <xf numFmtId="0" fontId="18" fillId="0" borderId="15" xfId="0" applyFont="1" applyBorder="1"/>
    <xf numFmtId="49" fontId="0" fillId="5" borderId="35" xfId="0" applyNumberFormat="1" applyFill="1" applyBorder="1" applyAlignment="1">
      <alignment horizontal="center"/>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21" fillId="0" borderId="4" xfId="1" applyFont="1" applyFill="1" applyBorder="1" applyAlignment="1">
      <alignment horizontal="left" wrapText="1"/>
    </xf>
    <xf numFmtId="0" fontId="21" fillId="0" borderId="1" xfId="1" applyFont="1" applyFill="1" applyBorder="1" applyAlignment="1">
      <alignment horizontal="left" wrapText="1"/>
    </xf>
    <xf numFmtId="0" fontId="17" fillId="0" borderId="0" xfId="0" applyFont="1" applyAlignment="1">
      <alignment horizontal="center"/>
    </xf>
    <xf numFmtId="0" fontId="20" fillId="0" borderId="4" xfId="0" applyFont="1" applyFill="1" applyBorder="1" applyAlignment="1">
      <alignment wrapText="1"/>
    </xf>
    <xf numFmtId="0" fontId="20" fillId="0" borderId="0" xfId="2" applyFont="1" applyFill="1" applyBorder="1" applyAlignment="1">
      <alignment horizontal="center" wrapText="1"/>
    </xf>
    <xf numFmtId="0" fontId="22" fillId="0" borderId="0" xfId="0" applyFont="1"/>
    <xf numFmtId="0" fontId="23" fillId="0" borderId="0" xfId="0" applyFont="1" applyBorder="1" applyAlignment="1">
      <alignment horizontal="center"/>
    </xf>
    <xf numFmtId="0" fontId="24" fillId="0" borderId="0" xfId="0" applyFont="1" applyBorder="1" applyAlignment="1">
      <alignment horizontal="left"/>
    </xf>
    <xf numFmtId="0" fontId="10" fillId="0" borderId="0" xfId="0" applyFont="1" applyAlignment="1">
      <alignment horizontal="left"/>
    </xf>
    <xf numFmtId="17" fontId="0" fillId="5" borderId="4" xfId="0" applyNumberFormat="1" applyFill="1" applyBorder="1" applyAlignment="1">
      <alignment horizontal="center"/>
    </xf>
  </cellXfs>
  <cellStyles count="3">
    <cellStyle name="Normal" xfId="0" builtinId="0"/>
    <cellStyle name="Normal 2" xfId="2" xr:uid="{64ACBCE0-1D8A-4CB3-99B6-FC64D09F8DF0}"/>
    <cellStyle name="Normal 3" xfId="1" xr:uid="{55CB6539-38AA-4344-9509-D4348F444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Britteny</v>
      </c>
      <c r="C3" s="72" t="str">
        <f>VLOOKUP(B3,'Competitor Roster'!B:C,2,FALSE)</f>
        <v>Raynor</v>
      </c>
      <c r="D3" s="6">
        <v>2</v>
      </c>
      <c r="E3" s="52" t="str">
        <f>VLOOKUP(D3,'Competitor Roster'!A:B,2,FALSE)</f>
        <v>Heather</v>
      </c>
      <c r="F3" s="72" t="str">
        <f>VLOOKUP(E3,'Competitor Roster'!B:C,2,FALSE)</f>
        <v>Webster</v>
      </c>
      <c r="G3" s="6">
        <v>3</v>
      </c>
      <c r="H3" s="52" t="str">
        <f>VLOOKUP(G3,'Competitor Roster'!A:B,2,FALSE)</f>
        <v>Amenah</v>
      </c>
      <c r="I3" s="72" t="str">
        <f>VLOOKUP(H3,'Competitor Roster'!B:C,2,FALSE)</f>
        <v>Razeghi</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0-2</v>
      </c>
      <c r="D4">
        <v>2</v>
      </c>
      <c r="E4" s="69" t="str">
        <f>VLOOKUP(D3,'Round Robin'!B:F,4,FALSE)</f>
        <v>2--0</v>
      </c>
      <c r="H4" s="69" t="str">
        <f>VLOOKUP(G3,'Round Robin'!$B:$F,4,FALSE)</f>
        <v>2--0</v>
      </c>
      <c r="K4" s="69" t="e">
        <f>VLOOKUP(J3,'Round Robin'!$B:$F,4,FALSE)</f>
        <v>#N/A</v>
      </c>
      <c r="N4" s="69" t="e">
        <f>VLOOKUP(M3,'Round Robin'!$B:$F,4,FALSE)</f>
        <v>#N/A</v>
      </c>
    </row>
    <row r="5" spans="1:15" x14ac:dyDescent="0.3">
      <c r="A5">
        <v>1</v>
      </c>
      <c r="B5" s="69" t="str">
        <f>VLOOKUP(A4,'Round Robin'!B:F,4,FALSE)</f>
        <v>0-2</v>
      </c>
      <c r="D5">
        <v>2</v>
      </c>
    </row>
    <row r="6" spans="1:15" x14ac:dyDescent="0.3">
      <c r="A6">
        <v>1</v>
      </c>
      <c r="B6" s="69" t="str">
        <f>VLOOKUP(A5,'Round Robin'!B:F,4,FALSE)</f>
        <v>0-2</v>
      </c>
      <c r="D6">
        <v>2</v>
      </c>
    </row>
    <row r="7" spans="1:15" x14ac:dyDescent="0.3">
      <c r="A7">
        <v>1</v>
      </c>
      <c r="B7" s="69" t="str">
        <f>VLOOKUP(A6,'Round Robin'!B:F,4,FALSE)</f>
        <v>0-2</v>
      </c>
      <c r="D7">
        <v>2</v>
      </c>
    </row>
    <row r="8" spans="1:15" x14ac:dyDescent="0.3">
      <c r="A8">
        <v>1</v>
      </c>
      <c r="B8" s="69" t="str">
        <f>VLOOKUP(A7,'Round Robin'!B:F,4,FALSE)</f>
        <v>0-2</v>
      </c>
      <c r="D8">
        <v>2</v>
      </c>
    </row>
    <row r="9" spans="1:15" x14ac:dyDescent="0.3">
      <c r="A9">
        <v>1</v>
      </c>
      <c r="B9" s="69" t="str">
        <f>VLOOKUP(A8,'Round Robin'!B:F,4,FALSE)</f>
        <v>0-2</v>
      </c>
      <c r="D9">
        <v>2</v>
      </c>
    </row>
    <row r="10" spans="1:15" x14ac:dyDescent="0.3">
      <c r="A10">
        <v>1</v>
      </c>
      <c r="B10" s="69" t="str">
        <f>VLOOKUP(A9,'Round Robin'!B:F,4,FALSE)</f>
        <v>0-2</v>
      </c>
      <c r="D10">
        <v>2</v>
      </c>
    </row>
    <row r="11" spans="1:15" x14ac:dyDescent="0.3">
      <c r="A11">
        <v>1</v>
      </c>
      <c r="B11" s="69" t="str">
        <f>VLOOKUP(A10,'Round Robin'!B:F,4,FALSE)</f>
        <v>0-2</v>
      </c>
      <c r="D11">
        <v>2</v>
      </c>
    </row>
    <row r="12" spans="1:15" x14ac:dyDescent="0.3">
      <c r="A12">
        <v>1</v>
      </c>
      <c r="B12" s="69" t="str">
        <f>VLOOKUP(A11,'Round Robin'!B:F,4,FALSE)</f>
        <v>0-2</v>
      </c>
      <c r="D12">
        <v>2</v>
      </c>
    </row>
    <row r="13" spans="1:15" x14ac:dyDescent="0.3">
      <c r="A13">
        <v>1</v>
      </c>
      <c r="B13" s="69" t="str">
        <f>VLOOKUP(A12,'Round Robin'!B:F,4,FALSE)</f>
        <v>0-2</v>
      </c>
      <c r="D13">
        <v>2</v>
      </c>
    </row>
    <row r="14" spans="1:15" x14ac:dyDescent="0.3">
      <c r="A14">
        <v>1</v>
      </c>
      <c r="B14" s="69" t="str">
        <f>VLOOKUP(A13,'Round Robin'!B:F,4,FALSE)</f>
        <v>0-2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tabSelected="1" workbookViewId="0">
      <pane ySplit="2" topLeftCell="A3" activePane="bottomLeft" state="frozen"/>
      <selection pane="bottomLeft" sqref="A1:H9"/>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23.4" x14ac:dyDescent="0.45">
      <c r="A1" s="117" t="s">
        <v>89</v>
      </c>
      <c r="B1"/>
      <c r="H1" s="10"/>
    </row>
    <row r="2" spans="1:8" ht="18.600000000000001" thickBot="1" x14ac:dyDescent="0.4">
      <c r="A2" s="4" t="s">
        <v>10</v>
      </c>
      <c r="B2" s="119" t="s">
        <v>90</v>
      </c>
      <c r="E2" s="4" t="str">
        <f>'Round Robin'!E4</f>
        <v>win-lose</v>
      </c>
      <c r="F2" s="70" t="str">
        <f>'Round Robin'!F4</f>
        <v xml:space="preserve">Points </v>
      </c>
      <c r="G2" s="4" t="s">
        <v>69</v>
      </c>
      <c r="H2" s="10" t="s">
        <v>81</v>
      </c>
    </row>
    <row r="3" spans="1:8" ht="15" thickBot="1" x14ac:dyDescent="0.35">
      <c r="A3" s="79">
        <f>'Round Robin'!A5</f>
        <v>1</v>
      </c>
      <c r="B3" s="80">
        <f>'Round Robin'!B5</f>
        <v>1</v>
      </c>
      <c r="C3" s="101" t="str">
        <f>VLOOKUP(B3,'Competitor Roster'!A:B,2,FALSE)</f>
        <v>Britteny</v>
      </c>
      <c r="D3" s="101" t="str">
        <f>VLOOKUP(B3,'Competitor Roster'!A:C,3,FALSE)</f>
        <v>Raynor</v>
      </c>
      <c r="E3" s="81" t="str">
        <f>'Round Robin'!E5</f>
        <v>0-2</v>
      </c>
      <c r="F3" s="80">
        <f>'Round Robin'!F5</f>
        <v>0</v>
      </c>
      <c r="G3" s="82"/>
      <c r="H3" s="92"/>
    </row>
    <row r="4" spans="1:8" ht="15" thickBot="1" x14ac:dyDescent="0.35">
      <c r="A4" s="74">
        <f>'Round Robin'!A8</f>
        <v>2</v>
      </c>
      <c r="B4" s="77">
        <f>'Round Robin'!B8</f>
        <v>1</v>
      </c>
      <c r="C4" s="75" t="str">
        <f>VLOOKUP(B4,'Competitor Roster'!A:B,2,FALSE)</f>
        <v>Britteny</v>
      </c>
      <c r="D4" s="75" t="str">
        <f>VLOOKUP(B4,'Competitor Roster'!A:C,3,FALSE)</f>
        <v>Raynor</v>
      </c>
      <c r="E4" s="77" t="str">
        <f>'Round Robin'!E8</f>
        <v>0--2</v>
      </c>
      <c r="F4" s="77">
        <f>'Round Robin'!F8</f>
        <v>0</v>
      </c>
      <c r="G4" s="78">
        <f>SUM(F3:F4)</f>
        <v>0</v>
      </c>
      <c r="H4" s="84">
        <v>3</v>
      </c>
    </row>
    <row r="5" spans="1:8" ht="15" thickBot="1" x14ac:dyDescent="0.35">
      <c r="A5" s="74"/>
      <c r="B5" s="77">
        <f>'Round Robin'!B6</f>
        <v>2</v>
      </c>
      <c r="C5" s="75" t="str">
        <f>VLOOKUP(B5,'Competitor Roster'!A:B,2,FALSE)</f>
        <v>Heather</v>
      </c>
      <c r="D5" s="75" t="str">
        <f>VLOOKUP(B5,'Competitor Roster'!A:C,3,FALSE)</f>
        <v>Webster</v>
      </c>
      <c r="E5" s="77" t="str">
        <f>'Round Robin'!E6</f>
        <v>2--0</v>
      </c>
      <c r="F5" s="77">
        <f>'Round Robin'!F6</f>
        <v>3</v>
      </c>
      <c r="G5" s="83"/>
      <c r="H5" s="93"/>
    </row>
    <row r="6" spans="1:8" ht="15" thickBot="1" x14ac:dyDescent="0.35">
      <c r="A6" s="40">
        <f>'Round Robin'!A11</f>
        <v>3</v>
      </c>
      <c r="B6" s="24">
        <f>'Round Robin'!B11</f>
        <v>2</v>
      </c>
      <c r="C6" s="75" t="str">
        <f>VLOOKUP(B6,'Competitor Roster'!A:B,2,FALSE)</f>
        <v>Heather</v>
      </c>
      <c r="D6" s="75" t="str">
        <f>VLOOKUP(B6,'Competitor Roster'!A:C,3,FALSE)</f>
        <v>Webster</v>
      </c>
      <c r="E6" s="24" t="str">
        <f>'Round Robin'!E11</f>
        <v>2--0</v>
      </c>
      <c r="F6" s="24">
        <f>'Round Robin'!F11</f>
        <v>3</v>
      </c>
      <c r="G6" s="78">
        <f>SUM(F5:F6)</f>
        <v>6</v>
      </c>
      <c r="H6" s="84">
        <v>1</v>
      </c>
    </row>
    <row r="7" spans="1:8" ht="15" thickBot="1" x14ac:dyDescent="0.35">
      <c r="A7" s="74" t="str">
        <f>'Round Robin'!A9</f>
        <v xml:space="preserve"> </v>
      </c>
      <c r="B7" s="77">
        <f>'Round Robin'!B9</f>
        <v>3</v>
      </c>
      <c r="C7" s="75" t="str">
        <f>VLOOKUP(B7,'Competitor Roster'!A:B,2,FALSE)</f>
        <v>Amenah</v>
      </c>
      <c r="D7" s="75" t="str">
        <f>VLOOKUP(B7,'Competitor Roster'!A:C,3,FALSE)</f>
        <v>Razeghi</v>
      </c>
      <c r="E7" s="77" t="str">
        <f>'Round Robin'!E9</f>
        <v>2--0</v>
      </c>
      <c r="F7" s="77">
        <f>'Round Robin'!F9</f>
        <v>3</v>
      </c>
      <c r="G7" s="5"/>
      <c r="H7" s="89"/>
    </row>
    <row r="8" spans="1:8" ht="15" thickBot="1" x14ac:dyDescent="0.35">
      <c r="A8" s="49" t="s">
        <v>10</v>
      </c>
      <c r="B8" s="42">
        <f>'Round Robin'!B12</f>
        <v>3</v>
      </c>
      <c r="C8" s="104" t="str">
        <f>VLOOKUP(B8,'Competitor Roster'!A:B,2,FALSE)</f>
        <v>Amenah</v>
      </c>
      <c r="D8" s="104" t="str">
        <f>VLOOKUP(B8,'Competitor Roster'!A:C,3,FALSE)</f>
        <v>Razeghi</v>
      </c>
      <c r="E8" s="42" t="str">
        <f>'Round Robin'!E12</f>
        <v>0-2</v>
      </c>
      <c r="F8" s="42">
        <f>'Round Robin'!F12</f>
        <v>0</v>
      </c>
      <c r="G8" s="78">
        <f>SUM(F7:F8)</f>
        <v>3</v>
      </c>
      <c r="H8" s="84">
        <v>2</v>
      </c>
    </row>
    <row r="9" spans="1:8" x14ac:dyDescent="0.3">
      <c r="G9"/>
    </row>
    <row r="10" spans="1:8" x14ac:dyDescent="0.3">
      <c r="G10"/>
    </row>
    <row r="11" spans="1:8" x14ac:dyDescent="0.3">
      <c r="G11"/>
    </row>
    <row r="12" spans="1:8" x14ac:dyDescent="0.3">
      <c r="G12"/>
    </row>
  </sheetData>
  <sortState ref="A3:E8">
    <sortCondition ref="B3:B8"/>
  </sortState>
  <pageMargins left="0.7" right="0.7" top="0.75" bottom="0.75" header="0.3" footer="0.3"/>
  <pageSetup scale="14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workbookViewId="0">
      <selection sqref="A1:C2"/>
    </sheetView>
  </sheetViews>
  <sheetFormatPr defaultRowHeight="14.4" x14ac:dyDescent="0.3"/>
  <cols>
    <col min="1" max="1" width="5.33203125" style="2" customWidth="1"/>
    <col min="2" max="3" width="20.6640625" customWidth="1"/>
  </cols>
  <sheetData>
    <row r="1" spans="1:5" ht="23.4" x14ac:dyDescent="0.45">
      <c r="A1" s="117" t="s">
        <v>89</v>
      </c>
    </row>
    <row r="2" spans="1:5" x14ac:dyDescent="0.3">
      <c r="A2" s="4" t="s">
        <v>26</v>
      </c>
      <c r="B2" s="118" t="s">
        <v>90</v>
      </c>
      <c r="C2" t="s">
        <v>10</v>
      </c>
      <c r="D2" s="10" t="s">
        <v>44</v>
      </c>
    </row>
    <row r="3" spans="1:5" ht="15.6" x14ac:dyDescent="0.3">
      <c r="A3" s="85">
        <v>1</v>
      </c>
      <c r="B3" s="112" t="s">
        <v>83</v>
      </c>
      <c r="C3" s="113" t="s">
        <v>84</v>
      </c>
      <c r="D3" s="114">
        <v>98.3</v>
      </c>
      <c r="E3" s="97"/>
    </row>
    <row r="4" spans="1:5" x14ac:dyDescent="0.3">
      <c r="A4" s="85">
        <v>2</v>
      </c>
      <c r="B4" s="115" t="s">
        <v>85</v>
      </c>
      <c r="C4" s="115" t="s">
        <v>86</v>
      </c>
      <c r="D4" s="116">
        <v>101.5</v>
      </c>
      <c r="E4" s="97"/>
    </row>
    <row r="5" spans="1:5" x14ac:dyDescent="0.3">
      <c r="A5" s="85">
        <v>3</v>
      </c>
      <c r="B5" s="115" t="s">
        <v>87</v>
      </c>
      <c r="C5" s="115" t="s">
        <v>88</v>
      </c>
      <c r="D5" s="116">
        <v>128.4</v>
      </c>
      <c r="E5" s="97"/>
    </row>
    <row r="6" spans="1:5" x14ac:dyDescent="0.3">
      <c r="B6" s="14"/>
    </row>
    <row r="7" spans="1:5" ht="15" thickBot="1" x14ac:dyDescent="0.35"/>
    <row r="8" spans="1:5" ht="21" x14ac:dyDescent="0.4">
      <c r="A8" s="46"/>
      <c r="B8" s="87" t="s">
        <v>70</v>
      </c>
      <c r="C8" s="54"/>
    </row>
    <row r="9" spans="1:5" ht="24.6" x14ac:dyDescent="0.3">
      <c r="A9" s="40" t="s">
        <v>72</v>
      </c>
      <c r="B9" s="88" t="s">
        <v>71</v>
      </c>
      <c r="C9" s="89"/>
    </row>
    <row r="10" spans="1:5" ht="24.6" x14ac:dyDescent="0.3">
      <c r="A10" s="40" t="s">
        <v>73</v>
      </c>
      <c r="B10" s="88" t="s">
        <v>79</v>
      </c>
      <c r="C10" s="89"/>
    </row>
    <row r="11" spans="1:5" ht="48.6" x14ac:dyDescent="0.3">
      <c r="A11" s="40" t="s">
        <v>74</v>
      </c>
      <c r="B11" s="88" t="s">
        <v>76</v>
      </c>
      <c r="C11" s="89"/>
    </row>
    <row r="12" spans="1:5" ht="48.6" x14ac:dyDescent="0.3">
      <c r="A12" s="40" t="s">
        <v>77</v>
      </c>
      <c r="B12" s="88" t="s">
        <v>80</v>
      </c>
      <c r="C12" s="89"/>
    </row>
    <row r="13" spans="1:5" ht="25.2" thickBot="1" x14ac:dyDescent="0.35">
      <c r="A13" s="49" t="s">
        <v>78</v>
      </c>
      <c r="B13" s="90" t="s">
        <v>82</v>
      </c>
      <c r="C13" s="91"/>
    </row>
    <row r="14" spans="1:5" x14ac:dyDescent="0.3">
      <c r="B14" s="86"/>
    </row>
    <row r="15" spans="1:5" x14ac:dyDescent="0.3">
      <c r="B15" s="86"/>
    </row>
    <row r="16" spans="1:5" x14ac:dyDescent="0.3">
      <c r="B16" s="86"/>
    </row>
    <row r="17" spans="2:2" x14ac:dyDescent="0.3">
      <c r="B17" s="86"/>
    </row>
    <row r="18" spans="2:2" x14ac:dyDescent="0.3">
      <c r="B18" s="86"/>
    </row>
  </sheetData>
  <sortState ref="A32:D34">
    <sortCondition ref="A32:A34"/>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workbookViewId="0">
      <pane ySplit="4" topLeftCell="A5" activePane="bottomLeft" state="frozen"/>
      <selection pane="bottomLeft" activeCell="E12" sqref="E12"/>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1" spans="1:7" ht="23.4" x14ac:dyDescent="0.45">
      <c r="A1" s="117" t="s">
        <v>89</v>
      </c>
      <c r="B1"/>
      <c r="C1"/>
    </row>
    <row r="2" spans="1:7" ht="18.600000000000001" thickBot="1" x14ac:dyDescent="0.4">
      <c r="A2" s="4" t="s">
        <v>10</v>
      </c>
      <c r="B2" s="119" t="s">
        <v>90</v>
      </c>
      <c r="C2" s="120"/>
      <c r="D2"/>
    </row>
    <row r="3" spans="1:7" x14ac:dyDescent="0.3">
      <c r="A3" s="99" t="s">
        <v>10</v>
      </c>
      <c r="B3" s="38"/>
      <c r="C3" s="98" t="s">
        <v>75</v>
      </c>
      <c r="D3" s="38"/>
      <c r="E3" s="65" t="s">
        <v>45</v>
      </c>
    </row>
    <row r="4" spans="1:7" ht="15" thickBot="1" x14ac:dyDescent="0.35">
      <c r="A4" s="40" t="s">
        <v>46</v>
      </c>
      <c r="B4" s="24" t="s">
        <v>47</v>
      </c>
      <c r="C4" s="24" t="s">
        <v>48</v>
      </c>
      <c r="D4" s="24"/>
      <c r="E4" s="66" t="s">
        <v>49</v>
      </c>
      <c r="F4" s="60" t="s">
        <v>66</v>
      </c>
    </row>
    <row r="5" spans="1:7" x14ac:dyDescent="0.3">
      <c r="A5" s="79">
        <v>1</v>
      </c>
      <c r="B5" s="101">
        <v>1</v>
      </c>
      <c r="C5" s="101" t="str">
        <f>VLOOKUP(B5,'Competitor Roster'!A:B,2,FALSE)</f>
        <v>Britteny</v>
      </c>
      <c r="D5" s="102" t="str">
        <f>VLOOKUP(B5,'Competitor Roster'!A:C,3,FALSE)</f>
        <v>Raynor</v>
      </c>
      <c r="E5" s="100" t="s">
        <v>91</v>
      </c>
      <c r="F5" s="67">
        <v>0</v>
      </c>
    </row>
    <row r="6" spans="1:7" ht="15" thickBot="1" x14ac:dyDescent="0.35">
      <c r="A6" s="103"/>
      <c r="B6" s="104">
        <v>2</v>
      </c>
      <c r="C6" s="104" t="str">
        <f>VLOOKUP(B6,'Competitor Roster'!A:B,2,FALSE)</f>
        <v>Heather</v>
      </c>
      <c r="D6" s="105" t="str">
        <f>VLOOKUP(B6,'Competitor Roster'!A:C,3,FALSE)</f>
        <v>Webster</v>
      </c>
      <c r="E6" s="121" t="s">
        <v>92</v>
      </c>
      <c r="F6" s="71">
        <v>3</v>
      </c>
    </row>
    <row r="7" spans="1:7" ht="16.2" thickBot="1" x14ac:dyDescent="0.35">
      <c r="A7" s="74"/>
      <c r="B7" s="75"/>
      <c r="C7" s="76" t="s">
        <v>68</v>
      </c>
      <c r="D7" s="76"/>
      <c r="E7" s="94"/>
      <c r="F7" s="71"/>
    </row>
    <row r="8" spans="1:7" x14ac:dyDescent="0.3">
      <c r="A8" s="79">
        <v>2</v>
      </c>
      <c r="B8" s="101">
        <v>1</v>
      </c>
      <c r="C8" s="106" t="str">
        <f>VLOOKUP(B8,'Competitor Roster'!A:B,2,FALSE)</f>
        <v>Britteny</v>
      </c>
      <c r="D8" s="107" t="str">
        <f>VLOOKUP(B8,'Competitor Roster'!A:C,3,FALSE)</f>
        <v>Raynor</v>
      </c>
      <c r="E8" s="73" t="s">
        <v>93</v>
      </c>
      <c r="F8" s="68">
        <v>0</v>
      </c>
      <c r="G8" s="10"/>
    </row>
    <row r="9" spans="1:7" ht="15" thickBot="1" x14ac:dyDescent="0.35">
      <c r="A9" s="108" t="s">
        <v>10</v>
      </c>
      <c r="B9" s="104">
        <v>3</v>
      </c>
      <c r="C9" s="104" t="str">
        <f>VLOOKUP(B9,'Competitor Roster'!A:B,2,FALSE)</f>
        <v>Amenah</v>
      </c>
      <c r="D9" s="105" t="str">
        <f>VLOOKUP(B9,'Competitor Roster'!A:C,3,FALSE)</f>
        <v>Razeghi</v>
      </c>
      <c r="E9" s="73" t="s">
        <v>92</v>
      </c>
      <c r="F9" s="68">
        <v>3</v>
      </c>
    </row>
    <row r="10" spans="1:7" ht="16.2" thickBot="1" x14ac:dyDescent="0.35">
      <c r="B10" s="75"/>
      <c r="C10" s="76" t="s">
        <v>68</v>
      </c>
      <c r="D10" s="76"/>
      <c r="E10" s="73"/>
      <c r="F10" s="68"/>
    </row>
    <row r="11" spans="1:7" x14ac:dyDescent="0.3">
      <c r="A11" s="109">
        <v>3</v>
      </c>
      <c r="B11" s="101">
        <v>2</v>
      </c>
      <c r="C11" s="106" t="str">
        <f>VLOOKUP(B11,'Competitor Roster'!A:B,2,FALSE)</f>
        <v>Heather</v>
      </c>
      <c r="D11" s="107" t="str">
        <f>VLOOKUP(B11,'Competitor Roster'!A:C,3,FALSE)</f>
        <v>Webster</v>
      </c>
      <c r="E11" s="73" t="s">
        <v>92</v>
      </c>
      <c r="F11" s="68">
        <v>3</v>
      </c>
      <c r="G11" s="10"/>
    </row>
    <row r="12" spans="1:7" ht="15" thickBot="1" x14ac:dyDescent="0.35">
      <c r="A12" s="108"/>
      <c r="B12" s="104">
        <v>3</v>
      </c>
      <c r="C12" s="110" t="str">
        <f>VLOOKUP(B12,'Competitor Roster'!A:B,2,FALSE)</f>
        <v>Amenah</v>
      </c>
      <c r="D12" s="111" t="str">
        <f>VLOOKUP(B12,'Competitor Roster'!A:C,3,FALSE)</f>
        <v>Razeghi</v>
      </c>
      <c r="E12" s="95" t="s">
        <v>91</v>
      </c>
      <c r="F12" s="96">
        <v>0</v>
      </c>
      <c r="G12" s="10"/>
    </row>
    <row r="13" spans="1:7" x14ac:dyDescent="0.3">
      <c r="A13" s="77"/>
    </row>
  </sheetData>
  <pageMargins left="0.7" right="0.7" top="0.75" bottom="0.75" header="0.3" footer="0.3"/>
  <pageSetup scale="12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Britteny</v>
      </c>
      <c r="D4" s="24">
        <v>2</v>
      </c>
      <c r="E4" s="24" t="str">
        <f>VLOOKUP(D4,'Competitor Roster'!A:B,2,FALSE)</f>
        <v>Heather</v>
      </c>
      <c r="F4" s="61"/>
      <c r="G4" s="62">
        <v>3</v>
      </c>
      <c r="H4" s="62">
        <v>0</v>
      </c>
    </row>
    <row r="5" spans="1:8" x14ac:dyDescent="0.3">
      <c r="A5" s="40">
        <v>2</v>
      </c>
      <c r="B5" s="24">
        <v>3</v>
      </c>
      <c r="C5" s="24" t="str">
        <f>VLOOKUP(B5,'Competitor Roster'!A:B,2,FALSE)</f>
        <v>Amenah</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Britteny</v>
      </c>
      <c r="D10" s="24">
        <v>6</v>
      </c>
      <c r="E10" s="24" t="e">
        <f>VLOOKUP(D10,'Competitor Roster'!A:B,2,FALSE)</f>
        <v>#N/A</v>
      </c>
      <c r="F10" s="61"/>
      <c r="G10" s="62">
        <v>1</v>
      </c>
      <c r="H10" s="62">
        <v>2</v>
      </c>
    </row>
    <row r="11" spans="1:8" x14ac:dyDescent="0.3">
      <c r="A11" s="40">
        <v>5</v>
      </c>
      <c r="B11" s="24">
        <v>2</v>
      </c>
      <c r="C11" s="24" t="str">
        <f>VLOOKUP(B11,'Competitor Roster'!A:B,2,FALSE)</f>
        <v>Heather</v>
      </c>
      <c r="D11" s="24">
        <v>3</v>
      </c>
      <c r="E11" s="24" t="str">
        <f>VLOOKUP(D11,'Competitor Roster'!A:B,2,FALSE)</f>
        <v>Amenah</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Britteny</v>
      </c>
      <c r="C3" s="24" t="str">
        <f>VLOOKUP(B3,'Competitor Roster'!B:C,2,FALSE)</f>
        <v>Raynor</v>
      </c>
      <c r="D3" s="69" t="str">
        <f>VLOOKUP(A3,'Round Robin'!B:F,4,FALSE)</f>
        <v>0-2</v>
      </c>
      <c r="E3" s="69" t="str">
        <f>VLOOKUP(A3,'Round Robin'!B:F,4,FALSE)</f>
        <v>0-2</v>
      </c>
      <c r="F3" s="64"/>
      <c r="G3" s="64"/>
    </row>
    <row r="4" spans="1:7" x14ac:dyDescent="0.3">
      <c r="A4">
        <v>2</v>
      </c>
      <c r="B4" s="24" t="str">
        <f>VLOOKUP(A4,'Competitor Roster'!A:B,2,FALSE)</f>
        <v>Heather</v>
      </c>
      <c r="C4" s="24" t="str">
        <f>VLOOKUP(B4,'Competitor Roster'!B:C,2,FALSE)</f>
        <v>Webster</v>
      </c>
      <c r="D4" s="69" t="str">
        <f>VLOOKUP(A4,'Round Robin'!B:F,4,FALSE)</f>
        <v>2--0</v>
      </c>
      <c r="E4" s="69" t="str">
        <f>VLOOKUP(A4,'Round Robin'!B:F,4,FALSE)</f>
        <v>2--0</v>
      </c>
      <c r="F4" s="64"/>
      <c r="G4" s="64"/>
    </row>
    <row r="5" spans="1:7" x14ac:dyDescent="0.3">
      <c r="A5">
        <v>3</v>
      </c>
      <c r="B5" s="24" t="str">
        <f>VLOOKUP(A5,'Competitor Roster'!A:B,2,FALSE)</f>
        <v>Amenah</v>
      </c>
      <c r="C5" s="24" t="str">
        <f>VLOOKUP(B5,'Competitor Roster'!B:C,2,FALSE)</f>
        <v>Razeghi</v>
      </c>
      <c r="D5" s="69" t="str">
        <f>VLOOKUP(A5,'Round Robin'!B:F,4,FALSE)</f>
        <v>2--0</v>
      </c>
      <c r="E5" s="69" t="str">
        <f>VLOOKUP(A5,'Round Robin'!B:F,4,FALSE)</f>
        <v>2--0</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2018-01-07T22:40:59Z</cp:lastPrinted>
  <dcterms:created xsi:type="dcterms:W3CDTF">2012-12-13T18:30:16Z</dcterms:created>
  <dcterms:modified xsi:type="dcterms:W3CDTF">2018-01-07T22:41:11Z</dcterms:modified>
</cp:coreProperties>
</file>