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C:\Users\conta\Documents\Documents\Strongman\FitExpo\LA Results\"/>
    </mc:Choice>
  </mc:AlternateContent>
  <bookViews>
    <workbookView xWindow="0" yWindow="0" windowWidth="23040" windowHeight="9048"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10 athletes" sheetId="9" r:id="rId7"/>
    <sheet name="Rounds" sheetId="10" state="hidden" r:id="rId8"/>
    <sheet name="Score Sheet" sheetId="12" state="hidden" r:id="rId9"/>
    <sheet name="Score Sheet (2)" sheetId="13" state="hidden" r:id="rId10"/>
    <sheet name="SCORE" sheetId="14" state="hidden" r:id="rId11"/>
  </sheets>
  <definedNames>
    <definedName name="_xlnm.Print_Area" localSheetId="5">'Competitor Roster'!$A$1:$C$12</definedName>
    <definedName name="_xlnm.Print_Area" localSheetId="2">'Heavy Weight Men'!$A$1:$L$34</definedName>
    <definedName name="_xlnm.Print_Area" localSheetId="6">'Rounds of 10 athletes'!$A$1:$G$36</definedName>
    <definedName name="_xlnm.Print_Area" localSheetId="10">SCORE!$A$1:$C$5</definedName>
    <definedName name="_xlnm.Print_Area" localSheetId="8">'Score Sheet'!$A$1:$C$9</definedName>
    <definedName name="_xlnm.Print_Area" localSheetId="9">'Score Sheet (2)'!$A$1:$C$9</definedName>
  </definedNames>
  <calcPr calcId="171027"/>
</workbook>
</file>

<file path=xl/calcChain.xml><?xml version="1.0" encoding="utf-8"?>
<calcChain xmlns="http://schemas.openxmlformats.org/spreadsheetml/2006/main">
  <c r="C32" i="9" l="1"/>
  <c r="C33" i="9"/>
  <c r="C31" i="9"/>
  <c r="C30" i="9"/>
  <c r="C29" i="9"/>
  <c r="C28" i="9"/>
  <c r="C20" i="9" l="1"/>
  <c r="B38" i="14"/>
  <c r="B37" i="14"/>
  <c r="B36" i="14"/>
  <c r="B35" i="14"/>
  <c r="B34" i="14"/>
  <c r="B33" i="14"/>
  <c r="B32" i="14"/>
  <c r="B31" i="14"/>
  <c r="B30" i="14"/>
  <c r="A3" i="14"/>
  <c r="B3" i="14"/>
  <c r="D3" i="14"/>
  <c r="E3" i="14"/>
  <c r="A5" i="14"/>
  <c r="B5" i="14"/>
  <c r="D5" i="14"/>
  <c r="E5" i="14"/>
  <c r="A7" i="14"/>
  <c r="B7" i="14"/>
  <c r="D7" i="14"/>
  <c r="E7" i="14"/>
  <c r="A9" i="14"/>
  <c r="B9" i="14"/>
  <c r="D9" i="14"/>
  <c r="E9" i="14"/>
  <c r="A11" i="14"/>
  <c r="B11" i="14"/>
  <c r="D11" i="14"/>
  <c r="E11" i="14"/>
  <c r="A13" i="14"/>
  <c r="B13" i="14"/>
  <c r="D13" i="14"/>
  <c r="E13" i="14"/>
  <c r="A15" i="14"/>
  <c r="B15" i="14"/>
  <c r="D15" i="14"/>
  <c r="E15" i="14"/>
  <c r="A17" i="14"/>
  <c r="B17" i="14"/>
  <c r="D17" i="14"/>
  <c r="E17" i="14"/>
  <c r="A19" i="14"/>
  <c r="B19" i="14"/>
  <c r="D19" i="14"/>
  <c r="E19" i="14"/>
  <c r="A21" i="14"/>
  <c r="B21" i="14"/>
  <c r="D21" i="14"/>
  <c r="E21" i="14"/>
  <c r="A23" i="14"/>
  <c r="B23" i="14"/>
  <c r="D23" i="14"/>
  <c r="E23" i="14"/>
  <c r="A25" i="14"/>
  <c r="B25" i="14"/>
  <c r="D25" i="14"/>
  <c r="E25" i="14"/>
  <c r="A6" i="14"/>
  <c r="B6" i="14"/>
  <c r="D6" i="14"/>
  <c r="E6" i="14"/>
  <c r="A8" i="14"/>
  <c r="B8" i="14"/>
  <c r="D8" i="14"/>
  <c r="E8" i="14"/>
  <c r="A10" i="14"/>
  <c r="B10" i="14"/>
  <c r="D10" i="14"/>
  <c r="E10" i="14"/>
  <c r="A12" i="14"/>
  <c r="B12" i="14"/>
  <c r="D12" i="14"/>
  <c r="E12" i="14"/>
  <c r="A14" i="14"/>
  <c r="B14" i="14"/>
  <c r="D14" i="14"/>
  <c r="E14" i="14"/>
  <c r="A16" i="14"/>
  <c r="B16" i="14"/>
  <c r="D16" i="14"/>
  <c r="E16" i="14"/>
  <c r="A18" i="14"/>
  <c r="B18" i="14"/>
  <c r="D18" i="14"/>
  <c r="E18" i="14"/>
  <c r="A20" i="14"/>
  <c r="B20" i="14"/>
  <c r="D20" i="14"/>
  <c r="E20" i="14"/>
  <c r="A22" i="14"/>
  <c r="B22" i="14"/>
  <c r="D22" i="14"/>
  <c r="E22" i="14"/>
  <c r="A24" i="14"/>
  <c r="B24" i="14"/>
  <c r="D24" i="14"/>
  <c r="E24" i="14"/>
  <c r="A26" i="14"/>
  <c r="B26" i="14"/>
  <c r="D26" i="14"/>
  <c r="E26" i="14"/>
  <c r="A4" i="14"/>
  <c r="B4" i="14"/>
  <c r="D4" i="14"/>
  <c r="E4" i="14"/>
  <c r="A27" i="14"/>
  <c r="B27" i="14"/>
  <c r="C27" i="14"/>
  <c r="D27" i="14"/>
  <c r="E27" i="14"/>
  <c r="A28" i="14"/>
  <c r="B28" i="14"/>
  <c r="C28" i="14"/>
  <c r="D28" i="14"/>
  <c r="E28" i="14"/>
  <c r="A29" i="14"/>
  <c r="B29" i="14"/>
  <c r="C29" i="14"/>
  <c r="D29" i="14"/>
  <c r="E29" i="14"/>
  <c r="A30" i="14"/>
  <c r="C30" i="14"/>
  <c r="D30" i="14"/>
  <c r="E30" i="14"/>
  <c r="A31" i="14"/>
  <c r="C31" i="14"/>
  <c r="D31" i="14"/>
  <c r="E31" i="14"/>
  <c r="A32" i="14"/>
  <c r="C32" i="14"/>
  <c r="D32" i="14"/>
  <c r="E32" i="14"/>
  <c r="A33" i="14"/>
  <c r="C33" i="14"/>
  <c r="D33" i="14"/>
  <c r="E33" i="14"/>
  <c r="A34" i="14"/>
  <c r="C34" i="14"/>
  <c r="D34" i="14"/>
  <c r="E34" i="14"/>
  <c r="A35" i="14"/>
  <c r="C35" i="14"/>
  <c r="D35" i="14"/>
  <c r="E35" i="14"/>
  <c r="A36" i="14"/>
  <c r="C36" i="14"/>
  <c r="D36" i="14"/>
  <c r="E36" i="14"/>
  <c r="A37" i="14"/>
  <c r="C37" i="14"/>
  <c r="D37" i="14"/>
  <c r="E37" i="14"/>
  <c r="A38" i="14"/>
  <c r="C38" i="14"/>
  <c r="D38" i="14"/>
  <c r="E38" i="14"/>
  <c r="C4" i="14" l="1"/>
  <c r="C26" i="14"/>
  <c r="C26" i="9"/>
  <c r="C24" i="14" s="1"/>
  <c r="C25" i="9"/>
  <c r="C22" i="14" s="1"/>
  <c r="C24" i="9"/>
  <c r="C20" i="14" s="1"/>
  <c r="C23" i="9"/>
  <c r="C18" i="14" s="1"/>
  <c r="C22" i="9"/>
  <c r="C16" i="14" s="1"/>
  <c r="F36" i="14" l="1"/>
  <c r="F35" i="14"/>
  <c r="F33" i="14" l="1"/>
  <c r="F30" i="14"/>
  <c r="F28" i="14"/>
  <c r="F32" i="14"/>
  <c r="A2" i="14" l="1"/>
  <c r="B2" i="14"/>
  <c r="C2" i="14"/>
  <c r="D2" i="14"/>
  <c r="E2" i="14"/>
  <c r="F3" i="14" s="1"/>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12" i="14"/>
  <c r="C18" i="9"/>
  <c r="C8" i="14" s="1"/>
  <c r="C25" i="14"/>
  <c r="C15" i="9"/>
  <c r="C21" i="14" s="1"/>
  <c r="C13" i="9"/>
  <c r="C17" i="14" s="1"/>
  <c r="C11" i="9"/>
  <c r="C13" i="14" s="1"/>
  <c r="C9" i="9"/>
  <c r="C9" i="14" s="1"/>
  <c r="C7" i="9"/>
  <c r="C5" i="14" s="1"/>
  <c r="C21" i="9"/>
  <c r="C14" i="14" s="1"/>
  <c r="C19" i="9"/>
  <c r="C10" i="14" s="1"/>
  <c r="C17" i="9"/>
  <c r="C6" i="14" s="1"/>
  <c r="C23" i="14"/>
  <c r="C14" i="9"/>
  <c r="C19" i="14" s="1"/>
  <c r="C12" i="9"/>
  <c r="C15" i="14" s="1"/>
  <c r="C10" i="9"/>
  <c r="C11" i="14" s="1"/>
  <c r="C8" i="9"/>
  <c r="C7" i="14" s="1"/>
  <c r="C6" i="9"/>
  <c r="C3" i="14" s="1"/>
  <c r="E18" i="7"/>
  <c r="B7" i="7"/>
  <c r="E7" i="7" s="1"/>
  <c r="H30" i="1"/>
  <c r="H14" i="1"/>
  <c r="H24" i="1"/>
  <c r="H8" i="1"/>
  <c r="E21" i="1"/>
  <c r="E9" i="1"/>
  <c r="C3" i="12" l="1"/>
</calcChain>
</file>

<file path=xl/sharedStrings.xml><?xml version="1.0" encoding="utf-8"?>
<sst xmlns="http://schemas.openxmlformats.org/spreadsheetml/2006/main" count="439" uniqueCount="123">
  <si>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</si>
  <si>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</si>
  <si>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</si>
  <si>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</si>
  <si>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</si>
  <si>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</si>
  <si>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</si>
  <si>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</si>
  <si>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</si>
  <si>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</si>
  <si>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</si>
  <si>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</si>
  <si>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</si>
  <si>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</si>
  <si>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</si>
  <si>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</si>
  <si>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</si>
  <si>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</si>
  <si>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</si>
  <si>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</si>
  <si>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</si>
  <si>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</si>
  <si>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</si>
  <si>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</si>
  <si>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</si>
  <si>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</si>
  <si>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</si>
  <si>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</si>
  <si>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</si>
  <si>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</si>
  <si>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</si>
  <si>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</si>
  <si>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</si>
  <si>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</si>
  <si>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</si>
  <si>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</si>
  <si>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</si>
  <si>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</si>
  <si>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</si>
  <si>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</si>
  <si>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</si>
  <si>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</si>
  <si>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</si>
  <si>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</si>
  <si>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</si>
  <si>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</si>
  <si>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</si>
  <si>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</si>
  <si>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</si>
  <si>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</si>
  <si>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</si>
  <si>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</si>
  <si>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</si>
  <si>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</si>
  <si>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</si>
  <si>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</si>
  <si>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</si>
  <si>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</si>
  <si>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</si>
  <si>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</si>
  <si>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</si>
  <si>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</si>
  <si>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</si>
  <si>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</si>
  <si>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</si>
  <si>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</si>
  <si>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</si>
  <si>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</si>
  <si>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</si>
  <si>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</si>
  <si>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</si>
  <si>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</si>
  <si>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</si>
  <si>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</si>
  <si>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</si>
  <si>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</si>
  <si>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</si>
  <si>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</si>
  <si>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</si>
  <si>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</si>
  <si>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</si>
  <si>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</si>
  <si>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</si>
  <si>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</si>
  <si>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</si>
  <si>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</si>
  <si>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</si>
  <si>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</si>
  <si>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</si>
  <si>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ROUND TWO</t>
  </si>
  <si>
    <t>ROUND ONE</t>
  </si>
  <si>
    <t>2-0;2-1;1-2;0-2</t>
  </si>
  <si>
    <t>3;2;1;0</t>
  </si>
  <si>
    <t>Athletes with losses are Eliminated (match up undefeated athletes, highest rank against lowest rank</t>
  </si>
  <si>
    <t>FINALs</t>
  </si>
  <si>
    <t>10 Athletes</t>
  </si>
  <si>
    <t xml:space="preserve"> Ian Diack</t>
  </si>
  <si>
    <t>Tom Masters</t>
  </si>
  <si>
    <t>Jacob  Finerty</t>
  </si>
  <si>
    <t>Nicolas Smith</t>
  </si>
  <si>
    <t>Martins Licis</t>
  </si>
  <si>
    <t>Travis Ortmayer</t>
  </si>
  <si>
    <t>Nick McMorrow</t>
  </si>
  <si>
    <t>Ulice Payne</t>
  </si>
  <si>
    <t>Morgan Hill</t>
  </si>
  <si>
    <t>Dan Harrison</t>
  </si>
  <si>
    <t>2-0</t>
  </si>
  <si>
    <t>2-1</t>
  </si>
  <si>
    <t>0-2</t>
  </si>
  <si>
    <t>1-2</t>
  </si>
  <si>
    <t>T-5</t>
  </si>
  <si>
    <t>T-8</t>
  </si>
  <si>
    <t>* Jacob Finerty</t>
  </si>
  <si>
    <t>* Nick McMorrow</t>
  </si>
  <si>
    <t xml:space="preserve">                  </t>
  </si>
  <si>
    <t>DNC</t>
  </si>
  <si>
    <t>SM</t>
  </si>
  <si>
    <t xml:space="preserve">2018 All-American MAS Wrestling Championship </t>
  </si>
  <si>
    <t>Absolute Men</t>
  </si>
  <si>
    <t>!st Gold</t>
  </si>
  <si>
    <t>2nd Silver</t>
  </si>
  <si>
    <t>3rd Bronze</t>
  </si>
  <si>
    <t>Absolute +100kg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</si>
</sst>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b/>
      <sz val="11"/>
      <name val="Calibri"/>
      <family val="2"/>
      <scheme val="minor"/>
    </font>
    <font>
      <b/>
      <sz val="9"/>
      <color theme="1"/>
      <name val="Calibri"/>
      <family val="2"/>
      <scheme val="minor"/>
    </font>
    <font>
      <b/>
      <sz val="18"/>
      <color theme="1"/>
      <name val="Calibri"/>
      <family val="2"/>
      <scheme val="minor"/>
    </font>
    <font>
      <sz val="10"/>
      <name val="Arial"/>
      <family val="2"/>
    </font>
    <font>
      <sz val="11"/>
      <name val="Arial"/>
      <family val="2"/>
    </font>
    <font>
      <sz val="12"/>
      <name val="Arial"/>
      <family val="2"/>
    </font>
    <font>
      <sz val="10"/>
      <color rgb="FF333333"/>
      <name val="Arial"/>
      <family val="2"/>
    </font>
    <font>
      <b/>
      <sz val="12"/>
      <color theme="1"/>
      <name val="Cambria"/>
      <family val="1"/>
    </font>
    <font>
      <b/>
      <sz val="16"/>
      <color theme="1"/>
      <name val="Cambria"/>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3" fillId="0" borderId="0"/>
    <xf numFmtId="0" fontId="23" fillId="0" borderId="0"/>
  </cellStyleXfs>
  <cellXfs count="15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30" xfId="0" applyNumberFormat="1" applyFill="1" applyBorder="1" applyAlignment="1">
      <alignment horizontal="center"/>
    </xf>
    <xf numFmtId="0" fontId="0" fillId="0" borderId="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49" fontId="0" fillId="5" borderId="31" xfId="0" applyNumberFormat="1" applyFill="1" applyBorder="1" applyAlignment="1">
      <alignment horizontal="center"/>
    </xf>
    <xf numFmtId="0" fontId="18" fillId="0" borderId="0"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0" fontId="0" fillId="0" borderId="29" xfId="0" applyFill="1" applyBorder="1"/>
    <xf numFmtId="49" fontId="0" fillId="0" borderId="0" xfId="0" applyNumberFormat="1" applyFill="1" applyAlignment="1">
      <alignment horizontal="center"/>
    </xf>
    <xf numFmtId="0" fontId="9"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0" fillId="5" borderId="30" xfId="0" applyFill="1" applyBorder="1" applyAlignment="1">
      <alignment horizontal="center"/>
    </xf>
    <xf numFmtId="0" fontId="0" fillId="5" borderId="9" xfId="0" applyFill="1" applyBorder="1"/>
    <xf numFmtId="0" fontId="0" fillId="5" borderId="34" xfId="0" applyFill="1" applyBorder="1"/>
    <xf numFmtId="0" fontId="0" fillId="5" borderId="31" xfId="0" applyFill="1" applyBorder="1" applyAlignment="1">
      <alignment horizontal="center"/>
    </xf>
    <xf numFmtId="49" fontId="0" fillId="5" borderId="36" xfId="0" applyNumberFormat="1" applyFill="1" applyBorder="1" applyAlignment="1">
      <alignment horizontal="center"/>
    </xf>
    <xf numFmtId="0" fontId="0" fillId="5" borderId="37" xfId="0" applyFill="1" applyBorder="1"/>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7" borderId="21"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33"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0" fillId="7" borderId="35" xfId="0" applyFill="1" applyBorder="1" applyAlignment="1" applyProtection="1">
      <alignment horizontal="center"/>
      <protection locked="0"/>
    </xf>
    <xf numFmtId="0" fontId="0" fillId="0" borderId="23" xfId="0"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0" borderId="3" xfId="0" applyFont="1" applyBorder="1"/>
    <xf numFmtId="0" fontId="0" fillId="6" borderId="0" xfId="0" applyFill="1"/>
    <xf numFmtId="0" fontId="1" fillId="0" borderId="17"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9" xfId="0" applyFont="1" applyBorder="1" applyAlignment="1">
      <alignment horizontal="center"/>
    </xf>
    <xf numFmtId="0" fontId="1" fillId="0" borderId="18" xfId="0" applyFont="1" applyBorder="1" applyAlignment="1">
      <alignment horizontal="center"/>
    </xf>
    <xf numFmtId="0" fontId="1" fillId="0" borderId="35" xfId="0" applyFont="1" applyBorder="1" applyAlignment="1">
      <alignment horizontal="center"/>
    </xf>
    <xf numFmtId="0" fontId="1" fillId="0" borderId="17" xfId="0" applyFont="1" applyFill="1" applyBorder="1" applyAlignment="1" applyProtection="1">
      <alignment horizontal="center"/>
      <protection locked="0"/>
    </xf>
    <xf numFmtId="0" fontId="1" fillId="5" borderId="38" xfId="0" applyFont="1" applyFill="1" applyBorder="1" applyAlignment="1" applyProtection="1">
      <alignment horizontal="center"/>
      <protection locked="0"/>
    </xf>
    <xf numFmtId="0" fontId="1" fillId="5" borderId="39" xfId="0" applyFont="1" applyFill="1" applyBorder="1" applyAlignment="1" applyProtection="1">
      <alignment horizontal="center"/>
      <protection locked="0"/>
    </xf>
    <xf numFmtId="0" fontId="1" fillId="7" borderId="39" xfId="0" applyFont="1" applyFill="1" applyBorder="1" applyAlignment="1" applyProtection="1">
      <alignment horizontal="center"/>
      <protection locked="0"/>
    </xf>
    <xf numFmtId="0" fontId="1" fillId="7" borderId="38"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16" fillId="0" borderId="1" xfId="0" applyFont="1" applyBorder="1" applyAlignment="1">
      <alignment horizontal="center" wrapText="1"/>
    </xf>
    <xf numFmtId="0" fontId="16" fillId="0" borderId="1" xfId="0" applyFont="1" applyFill="1" applyBorder="1" applyAlignment="1">
      <alignment horizontal="center" wrapText="1"/>
    </xf>
    <xf numFmtId="0" fontId="11" fillId="0" borderId="1" xfId="0" applyFont="1" applyBorder="1" applyAlignment="1">
      <alignment horizontal="center" vertical="top" wrapText="1"/>
    </xf>
    <xf numFmtId="0" fontId="1" fillId="0" borderId="1" xfId="0" applyFont="1" applyBorder="1" applyAlignment="1">
      <alignment horizontal="center" wrapText="1"/>
    </xf>
    <xf numFmtId="0" fontId="16" fillId="4" borderId="18" xfId="0" quotePrefix="1" applyFont="1" applyFill="1" applyBorder="1" applyAlignment="1">
      <alignment horizontal="center"/>
    </xf>
    <xf numFmtId="0" fontId="1" fillId="0" borderId="1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49" fontId="0" fillId="5" borderId="40" xfId="0" applyNumberFormat="1" applyFill="1" applyBorder="1" applyAlignment="1">
      <alignment horizontal="center"/>
    </xf>
    <xf numFmtId="0" fontId="0" fillId="5" borderId="41" xfId="0" applyFill="1" applyBorder="1"/>
    <xf numFmtId="0" fontId="21" fillId="0" borderId="2" xfId="0" applyFont="1" applyBorder="1"/>
    <xf numFmtId="0" fontId="1" fillId="0" borderId="23" xfId="0" applyFont="1" applyBorder="1" applyAlignment="1">
      <alignment horizontal="center"/>
    </xf>
    <xf numFmtId="0" fontId="1" fillId="0" borderId="24" xfId="0" applyFont="1" applyBorder="1"/>
    <xf numFmtId="0" fontId="23" fillId="0" borderId="4" xfId="1" applyFont="1" applyFill="1" applyBorder="1" applyAlignment="1">
      <alignment horizontal="left" wrapText="1"/>
    </xf>
    <xf numFmtId="0" fontId="23" fillId="0" borderId="1" xfId="1" applyFont="1" applyFill="1" applyBorder="1" applyAlignment="1">
      <alignment horizontal="left" wrapText="1"/>
    </xf>
    <xf numFmtId="0" fontId="23" fillId="0" borderId="4" xfId="2" applyFont="1" applyFill="1" applyBorder="1" applyAlignment="1">
      <alignment horizontal="left" wrapText="1"/>
    </xf>
    <xf numFmtId="0" fontId="23" fillId="0" borderId="1" xfId="2" applyFont="1" applyFill="1" applyBorder="1" applyAlignment="1">
      <alignment horizontal="left" wrapText="1"/>
    </xf>
    <xf numFmtId="0" fontId="25" fillId="0" borderId="4" xfId="1" applyFont="1" applyFill="1" applyBorder="1" applyAlignment="1">
      <alignment horizontal="left" wrapText="1"/>
    </xf>
    <xf numFmtId="0" fontId="26" fillId="0" borderId="4" xfId="0" applyFont="1" applyBorder="1"/>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18" fillId="0" borderId="23" xfId="0" applyFont="1" applyBorder="1" applyAlignment="1" applyProtection="1">
      <alignment horizontal="center"/>
      <protection locked="0"/>
    </xf>
    <xf numFmtId="0" fontId="28" fillId="0" borderId="0" xfId="0" applyFont="1" applyAlignment="1">
      <alignment horizontal="left" vertical="center"/>
    </xf>
    <xf numFmtId="0" fontId="27" fillId="0" borderId="0" xfId="0" applyFont="1" applyAlignment="1">
      <alignment horizontal="left" vertical="center"/>
    </xf>
    <xf numFmtId="0" fontId="1" fillId="0" borderId="15" xfId="0" applyFont="1" applyBorder="1"/>
    <xf numFmtId="0" fontId="20" fillId="0" borderId="16" xfId="0" applyFont="1" applyBorder="1" applyAlignment="1">
      <alignment horizontal="center"/>
    </xf>
    <xf numFmtId="0" fontId="22" fillId="0" borderId="42" xfId="0" applyFont="1" applyBorder="1" applyAlignment="1">
      <alignment horizontal="center"/>
    </xf>
    <xf numFmtId="0" fontId="24" fillId="0" borderId="26" xfId="1" applyFont="1" applyFill="1" applyBorder="1" applyAlignment="1">
      <alignment horizontal="center" wrapText="1"/>
    </xf>
    <xf numFmtId="0" fontId="24" fillId="0" borderId="26" xfId="2" applyFont="1" applyFill="1" applyBorder="1" applyAlignment="1">
      <alignment horizontal="center" wrapText="1"/>
    </xf>
    <xf numFmtId="0" fontId="18" fillId="0" borderId="26" xfId="0" applyFont="1" applyBorder="1" applyAlignment="1">
      <alignment horizontal="center"/>
    </xf>
    <xf numFmtId="0" fontId="22" fillId="0" borderId="18" xfId="0" applyFont="1" applyBorder="1" applyAlignment="1">
      <alignment horizontal="center"/>
    </xf>
    <xf numFmtId="0" fontId="5" fillId="0" borderId="20" xfId="0" applyFont="1" applyFill="1" applyBorder="1" applyAlignment="1">
      <alignment horizontal="center"/>
    </xf>
    <xf numFmtId="0" fontId="25" fillId="0" borderId="39" xfId="2" applyFont="1" applyFill="1" applyBorder="1" applyAlignment="1">
      <alignment horizontal="left" wrapText="1"/>
    </xf>
  </cellXfs>
  <cellStyles count="3">
    <cellStyle name="Normal" xfId="0" builtinId="0"/>
    <cellStyle name="Normal 2" xfId="2" xr:uid="{28E19F36-D00C-4BA0-B1B7-B470A7D2D8E0}"/>
    <cellStyle name="Normal 3" xfId="1" xr:uid="{F212665B-E0CC-47D9-B926-D5930A4DE2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7" width="16.109375" customWidth="1"/>
    <col min="8" max="8" width="18.77734375" customWidth="1"/>
    <col min="9" max="9" width="5.7773437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21875" customWidth="1"/>
    <col min="2" max="2" width="12.88671875" customWidth="1"/>
    <col min="4" max="4" width="5.21875" customWidth="1"/>
    <col min="5" max="5" width="12.33203125" bestFit="1" customWidth="1"/>
    <col min="6" max="6" width="7" customWidth="1"/>
    <col min="7" max="7" width="5.21875"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Travis Ortmayer</v>
      </c>
      <c r="C3" s="71">
        <f>VLOOKUP(B3,'Competitor Roster'!B:C,2,FALSE)</f>
        <v>141.69999999999999</v>
      </c>
      <c r="D3" s="6">
        <v>2</v>
      </c>
      <c r="E3" s="53" t="str">
        <f>VLOOKUP(D3,'Competitor Roster'!A:B,2,FALSE)</f>
        <v>Nicolas Smith</v>
      </c>
      <c r="F3" s="71">
        <f>VLOOKUP(E3,'Competitor Roster'!B:C,2,FALSE)</f>
        <v>139.1</v>
      </c>
      <c r="G3" s="6">
        <v>3</v>
      </c>
      <c r="H3" s="53" t="str">
        <f>VLOOKUP(G3,'Competitor Roster'!A:B,2,FALSE)</f>
        <v>Morgan Hill</v>
      </c>
      <c r="I3" s="71">
        <f>VLOOKUP(H3,'Competitor Roster'!B:C,2,FALSE)</f>
        <v>180.85</v>
      </c>
      <c r="J3" s="6">
        <v>4</v>
      </c>
      <c r="K3" s="53" t="str">
        <f>VLOOKUP(J3,'Competitor Roster'!A:B,2,FALSE)</f>
        <v>Tom Masters</v>
      </c>
      <c r="L3" s="71">
        <f>VLOOKUP(K3,'Competitor Roster'!B:C,2,FALSE)</f>
        <v>127.5</v>
      </c>
      <c r="M3" s="6">
        <v>5</v>
      </c>
      <c r="N3" s="53" t="str">
        <f>VLOOKUP(M3,'Competitor Roster'!A:B,2,FALSE)</f>
        <v>Nick McMorrow</v>
      </c>
      <c r="O3" s="71">
        <f>VLOOKUP(N3,'Competitor Roster'!B:C,2,FALSE)</f>
        <v>153.65</v>
      </c>
    </row>
    <row r="4" spans="1:15" x14ac:dyDescent="0.3">
      <c r="A4">
        <v>1</v>
      </c>
      <c r="B4" s="69">
        <f>VLOOKUP(A3,'Rounds of 10 athletes'!B:E,4,FALSE)</f>
        <v>3</v>
      </c>
      <c r="D4">
        <v>2</v>
      </c>
      <c r="E4" s="69">
        <f>VLOOKUP(D3,'Rounds of 10 athletes'!B:E,4,FALSE)</f>
        <v>0</v>
      </c>
      <c r="H4" s="69">
        <f>VLOOKUP(G3,'Rounds of 10 athletes'!$B:$E,4,FALSE)</f>
        <v>0</v>
      </c>
      <c r="K4" s="69">
        <f>VLOOKUP(J3,'Rounds of 10 athletes'!$B:$E,4,FALSE)</f>
        <v>0</v>
      </c>
      <c r="N4" s="69">
        <f>VLOOKUP(M3,'Rounds of 10 athletes'!$B:$E,4,FALSE)</f>
        <v>3</v>
      </c>
    </row>
    <row r="5" spans="1:15" x14ac:dyDescent="0.3">
      <c r="A5">
        <v>1</v>
      </c>
      <c r="B5" s="69">
        <f>VLOOKUP(A4,'Rounds of 10 athletes'!B:E,4,FALSE)</f>
        <v>3</v>
      </c>
      <c r="D5">
        <v>2</v>
      </c>
    </row>
    <row r="6" spans="1:15" x14ac:dyDescent="0.3">
      <c r="A6">
        <v>1</v>
      </c>
      <c r="B6" s="69">
        <f>VLOOKUP(A5,'Rounds of 10 athletes'!B:E,4,FALSE)</f>
        <v>3</v>
      </c>
      <c r="D6">
        <v>2</v>
      </c>
    </row>
    <row r="7" spans="1:15" x14ac:dyDescent="0.3">
      <c r="A7">
        <v>1</v>
      </c>
      <c r="B7" s="69">
        <f>VLOOKUP(A6,'Rounds of 10 athletes'!B:E,4,FALSE)</f>
        <v>3</v>
      </c>
      <c r="D7">
        <v>2</v>
      </c>
    </row>
    <row r="8" spans="1:15" x14ac:dyDescent="0.3">
      <c r="A8">
        <v>1</v>
      </c>
      <c r="B8" s="69">
        <f>VLOOKUP(A7,'Rounds of 10 athletes'!B:E,4,FALSE)</f>
        <v>3</v>
      </c>
      <c r="D8">
        <v>2</v>
      </c>
    </row>
    <row r="9" spans="1:15" x14ac:dyDescent="0.3">
      <c r="A9">
        <v>1</v>
      </c>
      <c r="B9" s="69">
        <f>VLOOKUP(A8,'Rounds of 10 athletes'!B:E,4,FALSE)</f>
        <v>3</v>
      </c>
      <c r="D9">
        <v>2</v>
      </c>
    </row>
    <row r="10" spans="1:15" x14ac:dyDescent="0.3">
      <c r="A10">
        <v>1</v>
      </c>
      <c r="B10" s="69">
        <f>VLOOKUP(A9,'Rounds of 10 athletes'!B:E,4,FALSE)</f>
        <v>3</v>
      </c>
      <c r="D10">
        <v>2</v>
      </c>
    </row>
    <row r="11" spans="1:15" x14ac:dyDescent="0.3">
      <c r="A11">
        <v>1</v>
      </c>
      <c r="B11" s="69">
        <f>VLOOKUP(A10,'Rounds of 10 athletes'!B:E,4,FALSE)</f>
        <v>3</v>
      </c>
      <c r="D11">
        <v>2</v>
      </c>
    </row>
    <row r="12" spans="1:15" x14ac:dyDescent="0.3">
      <c r="A12">
        <v>1</v>
      </c>
      <c r="B12" s="69">
        <f>VLOOKUP(A11,'Rounds of 10 athletes'!B:E,4,FALSE)</f>
        <v>3</v>
      </c>
      <c r="D12">
        <v>2</v>
      </c>
    </row>
    <row r="13" spans="1:15" x14ac:dyDescent="0.3">
      <c r="A13">
        <v>1</v>
      </c>
      <c r="B13" s="69">
        <f>VLOOKUP(A12,'Rounds of 10 athletes'!B:E,4,FALSE)</f>
        <v>3</v>
      </c>
      <c r="D13">
        <v>2</v>
      </c>
    </row>
    <row r="14" spans="1:15" x14ac:dyDescent="0.3">
      <c r="A14">
        <v>1</v>
      </c>
      <c r="B14" s="69">
        <f>VLOOKUP(A13,'Rounds of 10 athletes'!B:E,4,FALSE)</f>
        <v>3</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8"/>
  <sheetViews>
    <sheetView workbookViewId="0">
      <pane ySplit="2" topLeftCell="A4" activePane="bottomLeft" state="frozen"/>
      <selection pane="bottomLeft" activeCell="I7" sqref="I7"/>
    </sheetView>
  </sheetViews>
  <sheetFormatPr defaultRowHeight="14.4" x14ac:dyDescent="0.3"/>
  <cols>
    <col min="1" max="1" width="9.109375" style="2" customWidth="1"/>
    <col min="2" max="2" width="4.6640625" style="2" customWidth="1"/>
    <col min="3" max="3" width="19.777343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21875" customWidth="1"/>
    <col min="11" max="11" width="11.109375" bestFit="1" customWidth="1"/>
    <col min="12" max="12" width="7" customWidth="1"/>
    <col min="13" max="13" width="5.21875" customWidth="1"/>
    <col min="14" max="14" width="9.21875" bestFit="1" customWidth="1"/>
    <col min="15" max="15" width="7" customWidth="1"/>
  </cols>
  <sheetData>
    <row r="1" spans="1:7" ht="25.8" x14ac:dyDescent="0.5">
      <c r="A1" s="73" t="s">
        <v>69</v>
      </c>
      <c r="B1" s="72"/>
      <c r="G1" s="10"/>
    </row>
    <row r="2" spans="1:7" x14ac:dyDescent="0.3">
      <c r="A2" s="4" t="str">
        <f>'Rounds of 10 athletes'!A4</f>
        <v>Match #</v>
      </c>
      <c r="B2" s="70" t="str">
        <f>'Rounds of 10 athletes'!B4</f>
        <v>Lot#</v>
      </c>
      <c r="C2" s="4" t="str">
        <f>'Rounds of 10 athletes'!C4</f>
        <v>Name</v>
      </c>
      <c r="D2" s="4" t="str">
        <f>'Rounds of 10 athletes'!D4</f>
        <v>win-lose</v>
      </c>
      <c r="E2" s="70" t="str">
        <f>'Rounds of 10 athletes'!E4</f>
        <v xml:space="preserve">Points </v>
      </c>
      <c r="F2" s="4" t="s">
        <v>68</v>
      </c>
      <c r="G2" s="10" t="s">
        <v>79</v>
      </c>
    </row>
    <row r="3" spans="1:7" ht="15" thickBot="1" x14ac:dyDescent="0.35">
      <c r="A3" s="75">
        <f>'Rounds of 10 athletes'!A6</f>
        <v>1</v>
      </c>
      <c r="B3" s="75">
        <f>'Rounds of 10 athletes'!B6</f>
        <v>1</v>
      </c>
      <c r="C3" s="75" t="str">
        <f>'Rounds of 10 athletes'!C6</f>
        <v>Travis Ortmayer</v>
      </c>
      <c r="D3" s="85" t="str">
        <f>'Rounds of 10 athletes'!D6</f>
        <v>2-0</v>
      </c>
      <c r="E3" s="75">
        <f>'Rounds of 10 athletes'!E6</f>
        <v>3</v>
      </c>
      <c r="F3" s="78">
        <f>SUM(E2:E3)</f>
        <v>3</v>
      </c>
      <c r="G3" s="106"/>
    </row>
    <row r="4" spans="1:7" ht="15" thickBot="1" x14ac:dyDescent="0.35">
      <c r="A4" s="2" t="e">
        <f>'Rounds of 10 athletes'!#REF!</f>
        <v>#REF!</v>
      </c>
      <c r="B4" s="2" t="e">
        <f>'Rounds of 10 athletes'!#REF!</f>
        <v>#REF!</v>
      </c>
      <c r="C4" s="2" t="e">
        <f>'Rounds of 10 athletes'!#REF!</f>
        <v>#REF!</v>
      </c>
      <c r="D4" s="2" t="e">
        <f>'Rounds of 10 athletes'!#REF!</f>
        <v>#REF!</v>
      </c>
      <c r="E4" s="2" t="e">
        <f>'Rounds of 10 athletes'!#REF!</f>
        <v>#REF!</v>
      </c>
      <c r="F4" s="9"/>
      <c r="G4" s="9"/>
    </row>
    <row r="5" spans="1:7" ht="15" thickBot="1" x14ac:dyDescent="0.35">
      <c r="A5" s="2">
        <f>'Rounds of 10 athletes'!A7</f>
        <v>1</v>
      </c>
      <c r="B5" s="2">
        <f>'Rounds of 10 athletes'!B7</f>
        <v>10</v>
      </c>
      <c r="C5" s="2" t="str">
        <f>'Rounds of 10 athletes'!C7</f>
        <v xml:space="preserve"> Ian Diack</v>
      </c>
      <c r="D5" s="2" t="str">
        <f>'Rounds of 10 athletes'!D7</f>
        <v>0-2</v>
      </c>
      <c r="E5" s="2">
        <f>'Rounds of 10 athletes'!E7</f>
        <v>0</v>
      </c>
      <c r="F5"/>
    </row>
    <row r="6" spans="1:7" ht="15" thickBot="1" x14ac:dyDescent="0.35">
      <c r="A6" s="79">
        <f>'Rounds of 10 athletes'!A17</f>
        <v>6</v>
      </c>
      <c r="B6" s="83">
        <f>'Rounds of 10 athletes'!B17</f>
        <v>1</v>
      </c>
      <c r="C6" s="79" t="str">
        <f>'Rounds of 10 athletes'!C17</f>
        <v>Travis Ortmayer</v>
      </c>
      <c r="D6" s="79" t="str">
        <f>'Rounds of 10 athletes'!D17</f>
        <v>0-2</v>
      </c>
      <c r="E6" s="79">
        <f>'Rounds of 10 athletes'!E17</f>
        <v>0</v>
      </c>
      <c r="F6" s="9"/>
      <c r="G6" s="9"/>
    </row>
    <row r="7" spans="1:7" ht="15" thickBot="1" x14ac:dyDescent="0.35">
      <c r="A7" s="79">
        <f>'Rounds of 10 athletes'!A8</f>
        <v>2</v>
      </c>
      <c r="B7" s="83">
        <f>'Rounds of 10 athletes'!B8</f>
        <v>2</v>
      </c>
      <c r="C7" s="82" t="str">
        <f>'Rounds of 10 athletes'!C8</f>
        <v>Nicolas Smith</v>
      </c>
      <c r="D7" s="79" t="str">
        <f>'Rounds of 10 athletes'!D8</f>
        <v>0-2</v>
      </c>
      <c r="E7" s="79">
        <f>'Rounds of 10 athletes'!E8</f>
        <v>0</v>
      </c>
      <c r="F7"/>
    </row>
    <row r="8" spans="1:7" ht="15" thickBot="1" x14ac:dyDescent="0.35">
      <c r="A8" s="79">
        <f>'Rounds of 10 athletes'!A18</f>
        <v>6</v>
      </c>
      <c r="B8" s="77">
        <f>'Rounds of 10 athletes'!B18</f>
        <v>9</v>
      </c>
      <c r="C8" s="79" t="str">
        <f>'Rounds of 10 athletes'!C18</f>
        <v>Jacob  Finerty</v>
      </c>
      <c r="D8" s="79" t="str">
        <f>'Rounds of 10 athletes'!D18</f>
        <v xml:space="preserve">                  </v>
      </c>
      <c r="E8" s="79">
        <f>'Rounds of 10 athletes'!E18</f>
        <v>3</v>
      </c>
      <c r="F8" s="105"/>
      <c r="G8" s="9"/>
    </row>
    <row r="9" spans="1:7" ht="15" thickBot="1" x14ac:dyDescent="0.35">
      <c r="A9" s="79">
        <f>'Rounds of 10 athletes'!A9</f>
        <v>2</v>
      </c>
      <c r="B9" s="83">
        <f>'Rounds of 10 athletes'!B9</f>
        <v>9</v>
      </c>
      <c r="C9" s="82" t="str">
        <f>'Rounds of 10 athletes'!C9</f>
        <v>Jacob  Finerty</v>
      </c>
      <c r="D9" s="79" t="str">
        <f>'Rounds of 10 athletes'!D9</f>
        <v>2-0</v>
      </c>
      <c r="E9" s="79">
        <f>'Rounds of 10 athletes'!E9</f>
        <v>3</v>
      </c>
    </row>
    <row r="10" spans="1:7" ht="15" thickBot="1" x14ac:dyDescent="0.35">
      <c r="A10" s="79">
        <f>'Rounds of 10 athletes'!A19</f>
        <v>7</v>
      </c>
      <c r="B10" s="83">
        <f>'Rounds of 10 athletes'!B19</f>
        <v>2</v>
      </c>
      <c r="C10" s="82" t="str">
        <f>'Rounds of 10 athletes'!C19</f>
        <v>Nicolas Smith</v>
      </c>
      <c r="D10" s="79" t="str">
        <f>'Rounds of 10 athletes'!D19</f>
        <v>0-2</v>
      </c>
      <c r="E10" s="79">
        <f>'Rounds of 10 athletes'!E19</f>
        <v>0</v>
      </c>
      <c r="F10" s="105"/>
      <c r="G10" s="9"/>
    </row>
    <row r="11" spans="1:7" ht="15" thickBot="1" x14ac:dyDescent="0.35">
      <c r="A11" s="79">
        <f>'Rounds of 10 athletes'!A10</f>
        <v>3</v>
      </c>
      <c r="B11" s="83">
        <f>'Rounds of 10 athletes'!B10</f>
        <v>3</v>
      </c>
      <c r="C11" s="79" t="str">
        <f>'Rounds of 10 athletes'!C10</f>
        <v>Morgan Hill</v>
      </c>
      <c r="D11" s="79" t="str">
        <f>'Rounds of 10 athletes'!D10</f>
        <v>0-2</v>
      </c>
      <c r="E11" s="79">
        <f>'Rounds of 10 athletes'!E10</f>
        <v>0</v>
      </c>
    </row>
    <row r="12" spans="1:7" ht="15" thickBot="1" x14ac:dyDescent="0.35">
      <c r="A12" s="79">
        <f>'Rounds of 10 athletes'!A20</f>
        <v>7</v>
      </c>
      <c r="B12" s="77">
        <f>'Rounds of 10 athletes'!B20</f>
        <v>8</v>
      </c>
      <c r="C12" s="79" t="str">
        <f>'Rounds of 10 athletes'!C20</f>
        <v>Ulice Payne</v>
      </c>
      <c r="D12" s="79" t="str">
        <f>'Rounds of 10 athletes'!D20</f>
        <v>2-0</v>
      </c>
      <c r="E12" s="79">
        <f>'Rounds of 10 athletes'!E20</f>
        <v>3</v>
      </c>
      <c r="F12" s="105"/>
      <c r="G12" s="9"/>
    </row>
    <row r="13" spans="1:7" ht="15" thickBot="1" x14ac:dyDescent="0.35">
      <c r="A13" s="79">
        <f>'Rounds of 10 athletes'!A11</f>
        <v>3</v>
      </c>
      <c r="B13" s="83">
        <f>'Rounds of 10 athletes'!B11</f>
        <v>8</v>
      </c>
      <c r="C13" s="79" t="str">
        <f>'Rounds of 10 athletes'!C11</f>
        <v>Ulice Payne</v>
      </c>
      <c r="D13" s="79" t="str">
        <f>'Rounds of 10 athletes'!D11</f>
        <v>2-0</v>
      </c>
      <c r="E13" s="79">
        <f>'Rounds of 10 athletes'!E11</f>
        <v>3</v>
      </c>
      <c r="F13" s="105"/>
      <c r="G13" s="9"/>
    </row>
    <row r="14" spans="1:7" ht="15" thickBot="1" x14ac:dyDescent="0.35">
      <c r="A14" s="2">
        <f>'Rounds of 10 athletes'!A21</f>
        <v>8</v>
      </c>
      <c r="B14" s="2">
        <f>'Rounds of 10 athletes'!B21</f>
        <v>3</v>
      </c>
      <c r="C14" s="2" t="str">
        <f>'Rounds of 10 athletes'!C21</f>
        <v>Morgan Hill</v>
      </c>
      <c r="D14" s="2" t="str">
        <f>'Rounds of 10 athletes'!D21</f>
        <v>1-2</v>
      </c>
      <c r="E14" s="2">
        <f>'Rounds of 10 athletes'!E21</f>
        <v>1</v>
      </c>
    </row>
    <row r="15" spans="1:7" ht="15" thickBot="1" x14ac:dyDescent="0.35">
      <c r="A15" s="79">
        <f>'Rounds of 10 athletes'!A12</f>
        <v>4</v>
      </c>
      <c r="B15" s="77">
        <f>'Rounds of 10 athletes'!B12</f>
        <v>4</v>
      </c>
      <c r="C15" s="82" t="str">
        <f>'Rounds of 10 athletes'!C12</f>
        <v>Tom Masters</v>
      </c>
      <c r="D15" s="79" t="str">
        <f>'Rounds of 10 athletes'!D12</f>
        <v>0-2</v>
      </c>
      <c r="E15" s="79">
        <f>'Rounds of 10 athletes'!E12</f>
        <v>0</v>
      </c>
      <c r="F15" s="105"/>
      <c r="G15" s="9"/>
    </row>
    <row r="16" spans="1:7" x14ac:dyDescent="0.3">
      <c r="A16" s="79">
        <f>'Rounds of 10 athletes'!A22</f>
        <v>8</v>
      </c>
      <c r="B16" s="77">
        <f>'Rounds of 10 athletes'!B22</f>
        <v>7</v>
      </c>
      <c r="C16" s="79" t="str">
        <f>'Rounds of 10 athletes'!C22</f>
        <v>Dan Harrison</v>
      </c>
      <c r="D16" s="79" t="str">
        <f>'Rounds of 10 athletes'!D22</f>
        <v>2-1</v>
      </c>
      <c r="E16" s="79">
        <f>'Rounds of 10 athletes'!E22</f>
        <v>2</v>
      </c>
    </row>
    <row r="17" spans="1:7" x14ac:dyDescent="0.3">
      <c r="A17" s="79">
        <f>'Rounds of 10 athletes'!A13</f>
        <v>4</v>
      </c>
      <c r="B17" s="77">
        <f>'Rounds of 10 athletes'!B13</f>
        <v>7</v>
      </c>
      <c r="C17" s="79" t="str">
        <f>'Rounds of 10 athletes'!C13</f>
        <v>Dan Harrison</v>
      </c>
      <c r="D17" s="79" t="str">
        <f>'Rounds of 10 athletes'!D13</f>
        <v>2-0</v>
      </c>
      <c r="E17" s="79">
        <f>'Rounds of 10 athletes'!E13</f>
        <v>3</v>
      </c>
    </row>
    <row r="18" spans="1:7" x14ac:dyDescent="0.3">
      <c r="A18" s="2">
        <f>'Rounds of 10 athletes'!A23</f>
        <v>9</v>
      </c>
      <c r="B18" s="2">
        <f>'Rounds of 10 athletes'!B23</f>
        <v>4</v>
      </c>
      <c r="C18" s="2" t="str">
        <f>'Rounds of 10 athletes'!C23</f>
        <v>Tom Masters</v>
      </c>
      <c r="D18" s="2" t="str">
        <f>'Rounds of 10 athletes'!D23</f>
        <v>2-0</v>
      </c>
      <c r="E18" s="2">
        <f>'Rounds of 10 athletes'!E23</f>
        <v>3</v>
      </c>
    </row>
    <row r="19" spans="1:7" x14ac:dyDescent="0.3">
      <c r="A19" s="79">
        <f>'Rounds of 10 athletes'!A14</f>
        <v>5</v>
      </c>
      <c r="B19" s="77">
        <f>'Rounds of 10 athletes'!B14</f>
        <v>5</v>
      </c>
      <c r="C19" s="79" t="str">
        <f>'Rounds of 10 athletes'!C14</f>
        <v>Nick McMorrow</v>
      </c>
      <c r="D19" s="79" t="str">
        <f>'Rounds of 10 athletes'!D14</f>
        <v>2-0</v>
      </c>
      <c r="E19" s="79">
        <f>'Rounds of 10 athletes'!E14</f>
        <v>3</v>
      </c>
    </row>
    <row r="20" spans="1:7" x14ac:dyDescent="0.3">
      <c r="A20" s="79">
        <f>'Rounds of 10 athletes'!A24</f>
        <v>9</v>
      </c>
      <c r="B20" s="77">
        <f>'Rounds of 10 athletes'!B24</f>
        <v>6</v>
      </c>
      <c r="C20" s="79" t="str">
        <f>'Rounds of 10 athletes'!C24</f>
        <v>Martins Licis</v>
      </c>
      <c r="D20" s="79" t="str">
        <f>'Rounds of 10 athletes'!D24</f>
        <v>0-2</v>
      </c>
      <c r="E20" s="79">
        <f>'Rounds of 10 athletes'!E24</f>
        <v>0</v>
      </c>
    </row>
    <row r="21" spans="1:7" x14ac:dyDescent="0.3">
      <c r="A21" s="79">
        <f>'Rounds of 10 athletes'!A15</f>
        <v>5</v>
      </c>
      <c r="B21" s="77">
        <f>'Rounds of 10 athletes'!B15</f>
        <v>6</v>
      </c>
      <c r="C21" s="79" t="str">
        <f>'Rounds of 10 athletes'!C15</f>
        <v>Martins Licis</v>
      </c>
      <c r="D21" s="79" t="str">
        <f>'Rounds of 10 athletes'!D15</f>
        <v>0-2</v>
      </c>
      <c r="E21" s="77">
        <f>'Rounds of 10 athletes'!E15</f>
        <v>0</v>
      </c>
    </row>
    <row r="22" spans="1:7" x14ac:dyDescent="0.3">
      <c r="A22" s="2">
        <f>'Rounds of 10 athletes'!A25</f>
        <v>10</v>
      </c>
      <c r="B22" s="2">
        <f>'Rounds of 10 athletes'!B25</f>
        <v>5</v>
      </c>
      <c r="C22" s="2" t="str">
        <f>'Rounds of 10 athletes'!C25</f>
        <v>Nick McMorrow</v>
      </c>
      <c r="D22" s="2" t="str">
        <f>'Rounds of 10 athletes'!D25</f>
        <v>2-0</v>
      </c>
      <c r="E22" s="2">
        <f>'Rounds of 10 athletes'!E25</f>
        <v>3</v>
      </c>
    </row>
    <row r="23" spans="1:7" x14ac:dyDescent="0.3">
      <c r="A23" s="79" t="e">
        <f>'Rounds of 10 athletes'!#REF!</f>
        <v>#REF!</v>
      </c>
      <c r="B23" s="83" t="e">
        <f>'Rounds of 10 athletes'!#REF!</f>
        <v>#REF!</v>
      </c>
      <c r="C23" s="82" t="e">
        <f>'Rounds of 10 athletes'!#REF!</f>
        <v>#REF!</v>
      </c>
      <c r="D23" s="79" t="e">
        <f>'Rounds of 10 athletes'!#REF!</f>
        <v>#REF!</v>
      </c>
      <c r="E23" s="79" t="e">
        <f>'Rounds of 10 athletes'!#REF!</f>
        <v>#REF!</v>
      </c>
    </row>
    <row r="24" spans="1:7" x14ac:dyDescent="0.3">
      <c r="A24" s="79">
        <f>'Rounds of 10 athletes'!A26</f>
        <v>10</v>
      </c>
      <c r="B24" s="83">
        <f>'Rounds of 10 athletes'!B26</f>
        <v>10</v>
      </c>
      <c r="C24" s="79" t="str">
        <f>'Rounds of 10 athletes'!C26</f>
        <v xml:space="preserve"> Ian Diack</v>
      </c>
      <c r="D24" s="79" t="str">
        <f>'Rounds of 10 athletes'!D26</f>
        <v>0-2</v>
      </c>
      <c r="E24" s="79">
        <f>'Rounds of 10 athletes'!E26</f>
        <v>0</v>
      </c>
    </row>
    <row r="25" spans="1:7" x14ac:dyDescent="0.3">
      <c r="A25" s="79" t="e">
        <f>'Rounds of 10 athletes'!#REF!</f>
        <v>#REF!</v>
      </c>
      <c r="B25" s="77" t="e">
        <f>'Rounds of 10 athletes'!#REF!</f>
        <v>#REF!</v>
      </c>
      <c r="C25" s="79" t="e">
        <f>'Rounds of 10 athletes'!#REF!</f>
        <v>#REF!</v>
      </c>
      <c r="D25" s="79" t="e">
        <f>'Rounds of 10 athletes'!#REF!</f>
        <v>#REF!</v>
      </c>
      <c r="E25" s="79" t="e">
        <f>'Rounds of 10 athletes'!#REF!</f>
        <v>#REF!</v>
      </c>
    </row>
    <row r="26" spans="1:7" x14ac:dyDescent="0.3">
      <c r="A26" s="2" t="e">
        <f>'Rounds of 10 athletes'!#REF!</f>
        <v>#REF!</v>
      </c>
      <c r="B26" s="2" t="e">
        <f>'Rounds of 10 athletes'!#REF!</f>
        <v>#REF!</v>
      </c>
      <c r="C26" s="2" t="e">
        <f>'Rounds of 10 athletes'!#REF!</f>
        <v>#REF!</v>
      </c>
      <c r="D26" s="2" t="e">
        <f>'Rounds of 10 athletes'!#REF!</f>
        <v>#REF!</v>
      </c>
      <c r="E26" s="2" t="e">
        <f>'Rounds of 10 athletes'!#REF!</f>
        <v>#REF!</v>
      </c>
    </row>
    <row r="27" spans="1:7" x14ac:dyDescent="0.3">
      <c r="A27" s="2">
        <f>'Rounds of 10 athletes'!A28</f>
        <v>11</v>
      </c>
      <c r="B27" s="2">
        <f>'Rounds of 10 athletes'!B28</f>
        <v>9</v>
      </c>
      <c r="C27" s="2" t="str">
        <f>'Rounds of 10 athletes'!C28</f>
        <v>Jacob  Finerty</v>
      </c>
      <c r="D27" s="2" t="str">
        <f>'Rounds of 10 athletes'!D28</f>
        <v>2-0</v>
      </c>
      <c r="E27" s="2">
        <f>'Rounds of 10 athletes'!E28</f>
        <v>3</v>
      </c>
    </row>
    <row r="28" spans="1:7" x14ac:dyDescent="0.3">
      <c r="A28" s="2">
        <f>'Rounds of 10 athletes'!A29</f>
        <v>11</v>
      </c>
      <c r="B28" s="2">
        <f>'Rounds of 10 athletes'!B29</f>
        <v>8</v>
      </c>
      <c r="C28" s="2" t="str">
        <f>'Rounds of 10 athletes'!C29</f>
        <v>Ulice Payne</v>
      </c>
      <c r="D28" s="2" t="str">
        <f>'Rounds of 10 athletes'!D29</f>
        <v>0-2</v>
      </c>
      <c r="E28" s="2">
        <f>'Rounds of 10 athletes'!E29</f>
        <v>0</v>
      </c>
      <c r="F28" s="78">
        <f>SUM(E27:E28)</f>
        <v>3</v>
      </c>
      <c r="G28" s="106"/>
    </row>
    <row r="29" spans="1:7" x14ac:dyDescent="0.3">
      <c r="A29" s="2">
        <f>'Rounds of 10 athletes'!A30</f>
        <v>12</v>
      </c>
      <c r="B29" s="2">
        <f>'Rounds of 10 athletes'!B30</f>
        <v>7</v>
      </c>
      <c r="C29" s="2" t="str">
        <f>'Rounds of 10 athletes'!C30</f>
        <v>Dan Harrison</v>
      </c>
      <c r="D29" s="2" t="str">
        <f>'Rounds of 10 athletes'!D30</f>
        <v>0-2</v>
      </c>
      <c r="E29" s="2">
        <f>'Rounds of 10 athletes'!E30</f>
        <v>0</v>
      </c>
      <c r="F29" s="78"/>
    </row>
    <row r="30" spans="1:7" x14ac:dyDescent="0.3">
      <c r="A30" s="2">
        <f>'Rounds of 10 athletes'!A31</f>
        <v>12</v>
      </c>
      <c r="B30" s="2">
        <f>'Rounds of 10 athletes'!B31</f>
        <v>5</v>
      </c>
      <c r="C30" s="2" t="str">
        <f>'Rounds of 10 athletes'!C31</f>
        <v>Nick McMorrow</v>
      </c>
      <c r="D30" s="2" t="str">
        <f>'Rounds of 10 athletes'!D31</f>
        <v>2-0</v>
      </c>
      <c r="E30" s="2">
        <f>'Rounds of 10 athletes'!E31</f>
        <v>3</v>
      </c>
      <c r="F30" s="78">
        <f>SUM(E29:E30)</f>
        <v>3</v>
      </c>
      <c r="G30" s="106"/>
    </row>
    <row r="31" spans="1:7" x14ac:dyDescent="0.3">
      <c r="A31" s="2">
        <f>'Rounds of 10 athletes'!A32</f>
        <v>13</v>
      </c>
      <c r="B31" s="2">
        <f>'Rounds of 10 athletes'!B32</f>
        <v>8</v>
      </c>
      <c r="C31" s="2" t="str">
        <f>'Rounds of 10 athletes'!C32</f>
        <v>Ulice Payne</v>
      </c>
      <c r="D31" s="2" t="str">
        <f>'Rounds of 10 athletes'!D32</f>
        <v>DNC</v>
      </c>
      <c r="E31" s="2">
        <f>'Rounds of 10 athletes'!E32</f>
        <v>0</v>
      </c>
      <c r="F31"/>
    </row>
    <row r="32" spans="1:7" x14ac:dyDescent="0.3">
      <c r="A32" s="2">
        <f>'Rounds of 10 athletes'!A33</f>
        <v>13</v>
      </c>
      <c r="B32" s="2">
        <f>'Rounds of 10 athletes'!B33</f>
        <v>7</v>
      </c>
      <c r="C32" s="2" t="str">
        <f>'Rounds of 10 athletes'!C33</f>
        <v>Dan Harrison</v>
      </c>
      <c r="D32" s="2" t="str">
        <f>'Rounds of 10 athletes'!D33</f>
        <v>2-0</v>
      </c>
      <c r="E32" s="2">
        <f>'Rounds of 10 athletes'!E33</f>
        <v>3</v>
      </c>
      <c r="F32" s="78">
        <f>SUM(E31:E32)</f>
        <v>3</v>
      </c>
      <c r="G32" s="106"/>
    </row>
    <row r="33" spans="1:7" x14ac:dyDescent="0.3">
      <c r="A33" s="2">
        <f>'Rounds of 10 athletes'!A35</f>
        <v>14</v>
      </c>
      <c r="B33" s="2" t="str">
        <f>'Rounds of 10 athletes'!B35</f>
        <v xml:space="preserve"> </v>
      </c>
      <c r="C33" s="2" t="str">
        <f>'Rounds of 10 athletes'!C35</f>
        <v>* Jacob Finerty</v>
      </c>
      <c r="D33" s="2" t="str">
        <f>'Rounds of 10 athletes'!D35</f>
        <v>2-0</v>
      </c>
      <c r="E33" s="2">
        <f>'Rounds of 10 athletes'!E35</f>
        <v>3</v>
      </c>
      <c r="F33" s="78">
        <f>SUM(E33:E33)</f>
        <v>3</v>
      </c>
      <c r="G33" s="106"/>
    </row>
    <row r="34" spans="1:7" x14ac:dyDescent="0.3">
      <c r="A34" s="2">
        <f>'Rounds of 10 athletes'!A36</f>
        <v>14</v>
      </c>
      <c r="B34" s="2" t="str">
        <f>'Rounds of 10 athletes'!B36</f>
        <v xml:space="preserve"> </v>
      </c>
      <c r="C34" s="2" t="str">
        <f>'Rounds of 10 athletes'!C36</f>
        <v>* Nick McMorrow</v>
      </c>
      <c r="D34" s="2" t="str">
        <f>'Rounds of 10 athletes'!D36</f>
        <v>0-2</v>
      </c>
      <c r="E34" s="2">
        <f>'Rounds of 10 athletes'!E36</f>
        <v>0</v>
      </c>
      <c r="F34"/>
    </row>
    <row r="35" spans="1:7" x14ac:dyDescent="0.3">
      <c r="A35" s="2" t="e">
        <f>'Rounds of 10 athletes'!#REF!</f>
        <v>#REF!</v>
      </c>
      <c r="B35" s="2" t="e">
        <f>'Rounds of 10 athletes'!#REF!</f>
        <v>#REF!</v>
      </c>
      <c r="C35" s="2" t="e">
        <f>'Rounds of 10 athletes'!#REF!</f>
        <v>#REF!</v>
      </c>
      <c r="D35" s="2" t="e">
        <f>'Rounds of 10 athletes'!#REF!</f>
        <v>#REF!</v>
      </c>
      <c r="E35" s="2" t="e">
        <f>'Rounds of 10 athletes'!#REF!</f>
        <v>#REF!</v>
      </c>
      <c r="F35" s="78" t="e">
        <f>SUM(E34:E35)</f>
        <v>#REF!</v>
      </c>
      <c r="G35" s="106"/>
    </row>
    <row r="36" spans="1:7" x14ac:dyDescent="0.3">
      <c r="A36" s="2" t="e">
        <f>'Rounds of 10 athletes'!#REF!</f>
        <v>#REF!</v>
      </c>
      <c r="B36" s="2" t="e">
        <f>'Rounds of 10 athletes'!#REF!</f>
        <v>#REF!</v>
      </c>
      <c r="C36" s="2" t="e">
        <f>'Rounds of 10 athletes'!#REF!</f>
        <v>#REF!</v>
      </c>
      <c r="D36" s="2" t="e">
        <f>'Rounds of 10 athletes'!#REF!</f>
        <v>#REF!</v>
      </c>
      <c r="E36" s="2" t="e">
        <f>'Rounds of 10 athletes'!#REF!</f>
        <v>#REF!</v>
      </c>
      <c r="F36" s="78" t="e">
        <f>SUM(E36:E36)</f>
        <v>#REF!</v>
      </c>
      <c r="G36" s="106"/>
    </row>
    <row r="37" spans="1:7" x14ac:dyDescent="0.3">
      <c r="A37" s="2" t="e">
        <f>'Rounds of 10 athletes'!#REF!</f>
        <v>#REF!</v>
      </c>
      <c r="B37" s="2" t="e">
        <f>'Rounds of 10 athletes'!#REF!</f>
        <v>#REF!</v>
      </c>
      <c r="C37" s="2" t="e">
        <f>'Rounds of 10 athletes'!#REF!</f>
        <v>#REF!</v>
      </c>
      <c r="D37" s="2" t="e">
        <f>'Rounds of 10 athletes'!#REF!</f>
        <v>#REF!</v>
      </c>
      <c r="E37" s="2" t="e">
        <f>'Rounds of 10 athletes'!#REF!</f>
        <v>#REF!</v>
      </c>
      <c r="F37"/>
    </row>
    <row r="38" spans="1:7" x14ac:dyDescent="0.3">
      <c r="A38" s="2" t="e">
        <f>'Rounds of 10 athletes'!#REF!</f>
        <v>#REF!</v>
      </c>
      <c r="B38" s="2" t="e">
        <f>'Rounds of 10 athletes'!#REF!</f>
        <v>#REF!</v>
      </c>
      <c r="C38" s="2" t="e">
        <f>'Rounds of 10 athletes'!#REF!</f>
        <v>#REF!</v>
      </c>
      <c r="D38" s="2" t="e">
        <f>'Rounds of 10 athletes'!#REF!</f>
        <v>#REF!</v>
      </c>
      <c r="E38" s="2" t="e">
        <f>'Rounds of 10 athletes'!#REF!</f>
        <v>#REF!</v>
      </c>
    </row>
  </sheetData>
  <sortState ref="A3:G39">
    <sortCondition ref="B3:B39"/>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77734375" style="2" customWidth="1"/>
    <col min="4" max="4" width="16.109375" style="2" customWidth="1"/>
    <col min="5" max="5" width="16.109375" customWidth="1"/>
    <col min="6" max="6" width="5.77734375" customWidth="1"/>
    <col min="7" max="8" width="16.109375" customWidth="1"/>
    <col min="9" max="9" width="5.77734375" customWidth="1"/>
    <col min="10" max="10" width="16.109375" customWidth="1"/>
    <col min="11" max="11" width="5.77734375" customWidth="1"/>
    <col min="12" max="12" width="16.109375" customWidth="1"/>
  </cols>
  <sheetData>
    <row r="1" spans="1:16" ht="21.6" thickBot="1" x14ac:dyDescent="0.45">
      <c r="B1" s="20" t="s">
        <v>42</v>
      </c>
      <c r="C1"/>
      <c r="D1"/>
    </row>
    <row r="2" spans="1:16" ht="19.8"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77734375" customWidth="1"/>
    <col min="4" max="5" width="16.109375" customWidth="1"/>
    <col min="6" max="6" width="5.77734375" customWidth="1"/>
    <col min="7" max="8" width="16.109375" customWidth="1"/>
    <col min="9" max="9" width="5.7773437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tabSelected="1" workbookViewId="0">
      <selection sqref="A1:C12"/>
    </sheetView>
  </sheetViews>
  <sheetFormatPr defaultRowHeight="14.4" x14ac:dyDescent="0.3"/>
  <cols>
    <col min="1" max="1" width="5.21875" customWidth="1"/>
    <col min="2" max="2" width="39.77734375" style="2" bestFit="1" customWidth="1"/>
  </cols>
  <sheetData>
    <row r="1" spans="1:3" ht="15.6" thickBot="1" x14ac:dyDescent="0.35">
      <c r="A1" s="143" t="s">
        <v>117</v>
      </c>
      <c r="B1"/>
    </row>
    <row r="2" spans="1:3" x14ac:dyDescent="0.3">
      <c r="A2" s="144" t="s">
        <v>47</v>
      </c>
      <c r="B2" s="145" t="s">
        <v>122</v>
      </c>
      <c r="C2" s="55" t="s">
        <v>44</v>
      </c>
    </row>
    <row r="3" spans="1:3" ht="23.4" x14ac:dyDescent="0.45">
      <c r="A3" s="146">
        <v>10</v>
      </c>
      <c r="B3" s="132" t="s">
        <v>96</v>
      </c>
      <c r="C3" s="147">
        <v>108.45</v>
      </c>
    </row>
    <row r="4" spans="1:3" ht="23.4" x14ac:dyDescent="0.45">
      <c r="A4" s="146">
        <v>4</v>
      </c>
      <c r="B4" s="134" t="s">
        <v>97</v>
      </c>
      <c r="C4" s="148">
        <v>127.5</v>
      </c>
    </row>
    <row r="5" spans="1:3" ht="23.4" x14ac:dyDescent="0.45">
      <c r="A5" s="146">
        <v>9</v>
      </c>
      <c r="B5" s="136" t="s">
        <v>98</v>
      </c>
      <c r="C5" s="147">
        <v>144</v>
      </c>
    </row>
    <row r="6" spans="1:3" ht="23.4" x14ac:dyDescent="0.45">
      <c r="A6" s="146">
        <v>2</v>
      </c>
      <c r="B6" s="132" t="s">
        <v>99</v>
      </c>
      <c r="C6" s="149">
        <v>139.1</v>
      </c>
    </row>
    <row r="7" spans="1:3" ht="23.4" x14ac:dyDescent="0.45">
      <c r="A7" s="146">
        <v>6</v>
      </c>
      <c r="B7" s="132" t="s">
        <v>100</v>
      </c>
      <c r="C7" s="149">
        <v>148.4</v>
      </c>
    </row>
    <row r="8" spans="1:3" ht="23.4" x14ac:dyDescent="0.45">
      <c r="A8" s="146">
        <v>1</v>
      </c>
      <c r="B8" s="132" t="s">
        <v>101</v>
      </c>
      <c r="C8" s="149">
        <v>141.69999999999999</v>
      </c>
    </row>
    <row r="9" spans="1:3" ht="23.4" x14ac:dyDescent="0.45">
      <c r="A9" s="146">
        <v>5</v>
      </c>
      <c r="B9" s="135" t="s">
        <v>102</v>
      </c>
      <c r="C9" s="149">
        <v>153.65</v>
      </c>
    </row>
    <row r="10" spans="1:3" ht="23.4" x14ac:dyDescent="0.45">
      <c r="A10" s="146">
        <v>8</v>
      </c>
      <c r="B10" s="137" t="s">
        <v>103</v>
      </c>
      <c r="C10" s="149">
        <v>188.75</v>
      </c>
    </row>
    <row r="11" spans="1:3" ht="23.4" x14ac:dyDescent="0.45">
      <c r="A11" s="150">
        <v>3</v>
      </c>
      <c r="B11" s="133" t="s">
        <v>104</v>
      </c>
      <c r="C11" s="147">
        <v>180.85</v>
      </c>
    </row>
    <row r="12" spans="1:3" ht="16.2" thickBot="1" x14ac:dyDescent="0.35">
      <c r="A12" s="151">
        <v>7</v>
      </c>
      <c r="B12" s="152" t="s">
        <v>105</v>
      </c>
      <c r="C12" s="57">
        <v>150.55000000000001</v>
      </c>
    </row>
    <row r="13" spans="1:3" x14ac:dyDescent="0.3">
      <c r="A13" s="14"/>
      <c r="B13" s="81"/>
      <c r="C13" s="14"/>
    </row>
    <row r="14" spans="1:3" ht="21" x14ac:dyDescent="0.4">
      <c r="A14" s="24"/>
      <c r="B14" s="86" t="s">
        <v>70</v>
      </c>
      <c r="C14" s="5"/>
    </row>
    <row r="15" spans="1:3" x14ac:dyDescent="0.3">
      <c r="A15" s="24" t="s">
        <v>71</v>
      </c>
      <c r="B15" s="119" t="s">
        <v>72</v>
      </c>
      <c r="C15" s="5"/>
    </row>
    <row r="16" spans="1:3" x14ac:dyDescent="0.3">
      <c r="A16" s="24" t="s">
        <v>73</v>
      </c>
      <c r="B16" s="119" t="s">
        <v>74</v>
      </c>
      <c r="C16" s="5"/>
    </row>
    <row r="17" spans="1:6" ht="24.6" x14ac:dyDescent="0.3">
      <c r="A17" s="24" t="s">
        <v>75</v>
      </c>
      <c r="B17" s="119" t="s">
        <v>80</v>
      </c>
      <c r="C17" s="5"/>
    </row>
    <row r="18" spans="1:6" ht="24.6" x14ac:dyDescent="0.3">
      <c r="A18" s="24" t="s">
        <v>76</v>
      </c>
      <c r="B18" s="119" t="s">
        <v>81</v>
      </c>
      <c r="C18" s="5"/>
    </row>
    <row r="19" spans="1:6" ht="24.6" x14ac:dyDescent="0.3">
      <c r="A19" s="24" t="s">
        <v>77</v>
      </c>
      <c r="B19" s="120" t="s">
        <v>88</v>
      </c>
      <c r="C19" s="5"/>
    </row>
    <row r="20" spans="1:6" ht="24.6" x14ac:dyDescent="0.3">
      <c r="A20" s="24" t="s">
        <v>82</v>
      </c>
      <c r="B20" s="119" t="s">
        <v>83</v>
      </c>
      <c r="C20" s="5"/>
    </row>
    <row r="21" spans="1:6" ht="71.400000000000006" x14ac:dyDescent="0.3">
      <c r="A21" s="89" t="s">
        <v>84</v>
      </c>
      <c r="B21" s="121" t="s">
        <v>56</v>
      </c>
      <c r="C21" s="2"/>
    </row>
    <row r="22" spans="1:6" ht="103.2" x14ac:dyDescent="0.3">
      <c r="A22" s="89" t="s">
        <v>85</v>
      </c>
      <c r="B22" s="121" t="s">
        <v>57</v>
      </c>
      <c r="F22" s="88"/>
    </row>
    <row r="23" spans="1:6" x14ac:dyDescent="0.3">
      <c r="A23" s="87" t="s">
        <v>86</v>
      </c>
      <c r="B23" s="122" t="s">
        <v>87</v>
      </c>
    </row>
  </sheetData>
  <sortState ref="A32:D34">
    <sortCondition ref="A32:A34"/>
  </sortState>
  <pageMargins left="0.7" right="0.7" top="0.75" bottom="0.75" header="0.3" footer="0.3"/>
  <pageSetup scale="14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9"/>
  <sheetViews>
    <sheetView workbookViewId="0">
      <pane ySplit="4" topLeftCell="A26" activePane="bottomLeft" state="frozen"/>
      <selection pane="bottomLeft" activeCell="H34" sqref="H33:H34"/>
    </sheetView>
  </sheetViews>
  <sheetFormatPr defaultRowHeight="14.4" x14ac:dyDescent="0.3"/>
  <cols>
    <col min="1" max="1" width="7.6640625" customWidth="1"/>
    <col min="2" max="2" width="4.6640625" style="2" customWidth="1"/>
    <col min="3" max="3" width="36.77734375" style="2" customWidth="1"/>
    <col min="4" max="4" width="12.77734375" style="2" customWidth="1"/>
    <col min="6" max="6" width="24.77734375" customWidth="1"/>
    <col min="7" max="7" width="3.6640625" bestFit="1" customWidth="1"/>
    <col min="8" max="8" width="3.6640625" customWidth="1"/>
  </cols>
  <sheetData>
    <row r="1" spans="1:9" ht="20.399999999999999" x14ac:dyDescent="0.3">
      <c r="A1" s="142" t="s">
        <v>117</v>
      </c>
    </row>
    <row r="2" spans="1:9" ht="18.600000000000001" thickBot="1" x14ac:dyDescent="0.4">
      <c r="C2" s="3" t="s">
        <v>118</v>
      </c>
    </row>
    <row r="3" spans="1:9" ht="15.6" x14ac:dyDescent="0.3">
      <c r="A3" s="38" t="s">
        <v>95</v>
      </c>
      <c r="B3" s="39"/>
      <c r="C3" s="39" t="s">
        <v>78</v>
      </c>
      <c r="D3" s="66" t="s">
        <v>45</v>
      </c>
    </row>
    <row r="4" spans="1:9" x14ac:dyDescent="0.3">
      <c r="A4" s="41" t="s">
        <v>46</v>
      </c>
      <c r="B4" s="24" t="s">
        <v>47</v>
      </c>
      <c r="C4" s="24" t="s">
        <v>48</v>
      </c>
      <c r="D4" s="67" t="s">
        <v>49</v>
      </c>
      <c r="E4" s="61" t="s">
        <v>66</v>
      </c>
    </row>
    <row r="5" spans="1:9" ht="15" thickBot="1" x14ac:dyDescent="0.35">
      <c r="A5" s="41"/>
      <c r="B5" s="24"/>
      <c r="C5" s="70" t="s">
        <v>90</v>
      </c>
      <c r="D5" s="123" t="s">
        <v>91</v>
      </c>
      <c r="E5" s="61" t="s">
        <v>92</v>
      </c>
    </row>
    <row r="6" spans="1:9" x14ac:dyDescent="0.3">
      <c r="A6" s="107">
        <v>1</v>
      </c>
      <c r="B6" s="108">
        <v>1</v>
      </c>
      <c r="C6" s="138" t="str">
        <f>VLOOKUP(B6,'Competitor Roster'!A:B,2,FALSE)</f>
        <v>Travis Ortmayer</v>
      </c>
      <c r="D6" s="80" t="s">
        <v>106</v>
      </c>
      <c r="E6" s="68">
        <v>3</v>
      </c>
      <c r="I6">
        <v>3</v>
      </c>
    </row>
    <row r="7" spans="1:9" ht="15" thickBot="1" x14ac:dyDescent="0.35">
      <c r="A7" s="109">
        <v>1</v>
      </c>
      <c r="B7" s="110">
        <v>10</v>
      </c>
      <c r="C7" s="139" t="str">
        <f>VLOOKUP(B7,'Competitor Roster'!A:B,2,FALSE)</f>
        <v xml:space="preserve"> Ian Diack</v>
      </c>
      <c r="D7" s="90" t="s">
        <v>108</v>
      </c>
      <c r="E7" s="91">
        <v>0</v>
      </c>
    </row>
    <row r="8" spans="1:9" x14ac:dyDescent="0.3">
      <c r="A8" s="107">
        <v>2</v>
      </c>
      <c r="B8" s="108">
        <v>2</v>
      </c>
      <c r="C8" s="138" t="str">
        <f>VLOOKUP(B8,'Competitor Roster'!A:B,2,FALSE)</f>
        <v>Nicolas Smith</v>
      </c>
      <c r="D8" s="80" t="s">
        <v>108</v>
      </c>
      <c r="E8" s="68">
        <v>0</v>
      </c>
    </row>
    <row r="9" spans="1:9" ht="15" thickBot="1" x14ac:dyDescent="0.35">
      <c r="A9" s="109">
        <v>2</v>
      </c>
      <c r="B9" s="110">
        <v>9</v>
      </c>
      <c r="C9" s="139" t="str">
        <f>VLOOKUP(B9,'Competitor Roster'!A:B,2,FALSE)</f>
        <v>Jacob  Finerty</v>
      </c>
      <c r="D9" s="74" t="s">
        <v>106</v>
      </c>
      <c r="E9" s="92">
        <v>3</v>
      </c>
      <c r="I9">
        <v>3</v>
      </c>
    </row>
    <row r="10" spans="1:9" x14ac:dyDescent="0.3">
      <c r="A10" s="107">
        <v>3</v>
      </c>
      <c r="B10" s="108">
        <v>3</v>
      </c>
      <c r="C10" s="138" t="str">
        <f>VLOOKUP(B10,'Competitor Roster'!A:B,2,FALSE)</f>
        <v>Morgan Hill</v>
      </c>
      <c r="D10" s="80" t="s">
        <v>108</v>
      </c>
      <c r="E10" s="68">
        <v>0</v>
      </c>
    </row>
    <row r="11" spans="1:9" ht="15" thickBot="1" x14ac:dyDescent="0.35">
      <c r="A11" s="109">
        <v>3</v>
      </c>
      <c r="B11" s="110">
        <v>8</v>
      </c>
      <c r="C11" s="139" t="str">
        <f>VLOOKUP(B11,'Competitor Roster'!A:B,2,FALSE)</f>
        <v>Ulice Payne</v>
      </c>
      <c r="D11" s="74" t="s">
        <v>106</v>
      </c>
      <c r="E11" s="92">
        <v>3</v>
      </c>
      <c r="I11">
        <v>3</v>
      </c>
    </row>
    <row r="12" spans="1:9" x14ac:dyDescent="0.3">
      <c r="A12" s="107">
        <v>4</v>
      </c>
      <c r="B12" s="108">
        <v>4</v>
      </c>
      <c r="C12" s="138" t="str">
        <f>VLOOKUP(B12,'Competitor Roster'!A:B,2,FALSE)</f>
        <v>Tom Masters</v>
      </c>
      <c r="D12" s="93" t="s">
        <v>108</v>
      </c>
      <c r="E12" s="68">
        <v>0</v>
      </c>
    </row>
    <row r="13" spans="1:9" ht="15" thickBot="1" x14ac:dyDescent="0.35">
      <c r="A13" s="109">
        <v>4</v>
      </c>
      <c r="B13" s="110">
        <v>7</v>
      </c>
      <c r="C13" s="139" t="str">
        <f>VLOOKUP(B13,'Competitor Roster'!A:B,2,FALSE)</f>
        <v>Dan Harrison</v>
      </c>
      <c r="D13" s="74" t="s">
        <v>106</v>
      </c>
      <c r="E13" s="92">
        <v>3</v>
      </c>
      <c r="I13">
        <v>3</v>
      </c>
    </row>
    <row r="14" spans="1:9" x14ac:dyDescent="0.3">
      <c r="A14" s="107">
        <v>5</v>
      </c>
      <c r="B14" s="108">
        <v>5</v>
      </c>
      <c r="C14" s="138" t="str">
        <f>VLOOKUP(B14,'Competitor Roster'!A:B,2,FALSE)</f>
        <v>Nick McMorrow</v>
      </c>
      <c r="D14" s="80" t="s">
        <v>106</v>
      </c>
      <c r="E14" s="68">
        <v>3</v>
      </c>
      <c r="I14">
        <v>3</v>
      </c>
    </row>
    <row r="15" spans="1:9" ht="15" thickBot="1" x14ac:dyDescent="0.35">
      <c r="A15" s="109">
        <v>5</v>
      </c>
      <c r="B15" s="110">
        <v>6</v>
      </c>
      <c r="C15" s="139" t="str">
        <f>VLOOKUP(B15,'Competitor Roster'!A:B,2,FALSE)</f>
        <v>Martins Licis</v>
      </c>
      <c r="D15" s="74" t="s">
        <v>108</v>
      </c>
      <c r="E15" s="92">
        <v>0</v>
      </c>
    </row>
    <row r="16" spans="1:9" ht="15" thickBot="1" x14ac:dyDescent="0.35">
      <c r="A16" s="111"/>
      <c r="B16" s="112"/>
      <c r="C16" s="140" t="s">
        <v>89</v>
      </c>
      <c r="D16" s="94"/>
      <c r="E16" s="95"/>
      <c r="H16" s="10" t="s">
        <v>116</v>
      </c>
    </row>
    <row r="17" spans="1:12" x14ac:dyDescent="0.3">
      <c r="A17" s="113">
        <v>6</v>
      </c>
      <c r="B17" s="114">
        <v>1</v>
      </c>
      <c r="C17" s="138" t="str">
        <f>VLOOKUP(B17,'Competitor Roster'!A:B,2,FALSE)</f>
        <v>Travis Ortmayer</v>
      </c>
      <c r="D17" s="80" t="s">
        <v>108</v>
      </c>
      <c r="E17" s="68">
        <v>0</v>
      </c>
      <c r="F17" t="s">
        <v>101</v>
      </c>
      <c r="G17" s="2" t="s">
        <v>110</v>
      </c>
      <c r="H17" s="4">
        <v>4</v>
      </c>
      <c r="I17">
        <v>3</v>
      </c>
    </row>
    <row r="18" spans="1:12" ht="15" thickBot="1" x14ac:dyDescent="0.35">
      <c r="A18" s="118">
        <v>6</v>
      </c>
      <c r="B18" s="115">
        <v>9</v>
      </c>
      <c r="C18" s="139" t="str">
        <f>VLOOKUP(B18,'Competitor Roster'!A:B,2,FALSE)</f>
        <v>Jacob  Finerty</v>
      </c>
      <c r="D18" s="74" t="s">
        <v>114</v>
      </c>
      <c r="E18" s="92">
        <v>3</v>
      </c>
      <c r="F18" t="s">
        <v>98</v>
      </c>
      <c r="G18" s="2">
        <v>1</v>
      </c>
      <c r="H18" s="4">
        <v>1</v>
      </c>
      <c r="I18">
        <v>6</v>
      </c>
    </row>
    <row r="19" spans="1:12" x14ac:dyDescent="0.3">
      <c r="A19" s="113">
        <v>7</v>
      </c>
      <c r="B19" s="114">
        <v>2</v>
      </c>
      <c r="C19" s="138" t="str">
        <f>VLOOKUP(B19,'Competitor Roster'!A:B,2,FALSE)</f>
        <v>Nicolas Smith</v>
      </c>
      <c r="D19" s="80" t="s">
        <v>108</v>
      </c>
      <c r="E19" s="68">
        <v>0</v>
      </c>
      <c r="F19" t="s">
        <v>99</v>
      </c>
      <c r="G19" s="2" t="s">
        <v>111</v>
      </c>
      <c r="H19" s="4">
        <v>7</v>
      </c>
      <c r="I19">
        <v>0</v>
      </c>
    </row>
    <row r="20" spans="1:12" ht="15" thickBot="1" x14ac:dyDescent="0.35">
      <c r="A20" s="118">
        <v>7</v>
      </c>
      <c r="B20" s="115">
        <v>8</v>
      </c>
      <c r="C20" s="139" t="str">
        <f>VLOOKUP(B20,'Competitor Roster'!A:B,2,FALSE)</f>
        <v>Ulice Payne</v>
      </c>
      <c r="D20" s="74" t="s">
        <v>106</v>
      </c>
      <c r="E20" s="92">
        <v>3</v>
      </c>
      <c r="F20" t="s">
        <v>103</v>
      </c>
      <c r="G20" s="2">
        <v>4</v>
      </c>
      <c r="H20" s="4">
        <v>3</v>
      </c>
      <c r="I20">
        <v>6</v>
      </c>
    </row>
    <row r="21" spans="1:12" ht="15" thickBot="1" x14ac:dyDescent="0.35">
      <c r="A21" s="113">
        <v>8</v>
      </c>
      <c r="B21" s="114">
        <v>3</v>
      </c>
      <c r="C21" s="138" t="str">
        <f>VLOOKUP(B21,'Competitor Roster'!A:B,2,FALSE)</f>
        <v>Morgan Hill</v>
      </c>
      <c r="D21" s="80" t="s">
        <v>109</v>
      </c>
      <c r="E21" s="68">
        <v>1</v>
      </c>
      <c r="F21" t="s">
        <v>104</v>
      </c>
      <c r="G21" s="2">
        <v>7</v>
      </c>
      <c r="H21" s="4">
        <v>6</v>
      </c>
      <c r="I21">
        <v>1</v>
      </c>
      <c r="L21" s="84"/>
    </row>
    <row r="22" spans="1:12" ht="15" thickBot="1" x14ac:dyDescent="0.35">
      <c r="A22" s="118">
        <v>8</v>
      </c>
      <c r="B22" s="116">
        <v>7</v>
      </c>
      <c r="C22" s="138" t="str">
        <f>VLOOKUP(B22,'Competitor Roster'!A:B,2,FALSE)</f>
        <v>Dan Harrison</v>
      </c>
      <c r="D22" s="74" t="s">
        <v>107</v>
      </c>
      <c r="E22" s="92">
        <v>2</v>
      </c>
      <c r="F22" t="s">
        <v>105</v>
      </c>
      <c r="G22" s="2">
        <v>3</v>
      </c>
      <c r="H22" s="4">
        <v>2</v>
      </c>
      <c r="I22">
        <v>5</v>
      </c>
    </row>
    <row r="23" spans="1:12" ht="15" thickBot="1" x14ac:dyDescent="0.35">
      <c r="A23" s="113">
        <v>9</v>
      </c>
      <c r="B23" s="117">
        <v>4</v>
      </c>
      <c r="C23" s="138" t="str">
        <f>VLOOKUP(B23,'Competitor Roster'!A:B,2,FALSE)</f>
        <v>Tom Masters</v>
      </c>
      <c r="D23" s="80" t="s">
        <v>106</v>
      </c>
      <c r="E23" s="68">
        <v>3</v>
      </c>
      <c r="F23" t="s">
        <v>97</v>
      </c>
      <c r="G23" s="2" t="s">
        <v>110</v>
      </c>
      <c r="H23" s="4">
        <v>4</v>
      </c>
      <c r="I23">
        <v>3</v>
      </c>
    </row>
    <row r="24" spans="1:12" ht="15" thickBot="1" x14ac:dyDescent="0.35">
      <c r="A24" s="118">
        <v>9</v>
      </c>
      <c r="B24" s="116">
        <v>6</v>
      </c>
      <c r="C24" s="138" t="str">
        <f>VLOOKUP(B24,'Competitor Roster'!A:B,2,FALSE)</f>
        <v>Martins Licis</v>
      </c>
      <c r="D24" s="74" t="s">
        <v>108</v>
      </c>
      <c r="E24" s="92">
        <v>0</v>
      </c>
      <c r="F24" t="s">
        <v>100</v>
      </c>
      <c r="G24" s="2" t="s">
        <v>111</v>
      </c>
      <c r="H24" s="4">
        <v>7</v>
      </c>
      <c r="I24">
        <v>0</v>
      </c>
    </row>
    <row r="25" spans="1:12" ht="15" thickBot="1" x14ac:dyDescent="0.35">
      <c r="A25" s="113">
        <v>10</v>
      </c>
      <c r="B25" s="117">
        <v>5</v>
      </c>
      <c r="C25" s="138" t="str">
        <f>VLOOKUP(B25,'Competitor Roster'!A:B,2,FALSE)</f>
        <v>Nick McMorrow</v>
      </c>
      <c r="D25" s="80" t="s">
        <v>106</v>
      </c>
      <c r="E25" s="68">
        <v>3</v>
      </c>
      <c r="F25" t="s">
        <v>102</v>
      </c>
      <c r="G25" s="2">
        <v>2</v>
      </c>
      <c r="H25" s="2"/>
      <c r="I25">
        <v>6</v>
      </c>
    </row>
    <row r="26" spans="1:12" ht="15" thickBot="1" x14ac:dyDescent="0.35">
      <c r="A26" s="125">
        <v>10</v>
      </c>
      <c r="B26" s="126">
        <v>10</v>
      </c>
      <c r="C26" s="138" t="str">
        <f>VLOOKUP(B26,'Competitor Roster'!A:B,2,FALSE)</f>
        <v xml:space="preserve"> Ian Diack</v>
      </c>
      <c r="D26" s="127" t="s">
        <v>108</v>
      </c>
      <c r="E26" s="128">
        <v>0</v>
      </c>
      <c r="F26" t="s">
        <v>96</v>
      </c>
      <c r="G26" s="2" t="s">
        <v>111</v>
      </c>
      <c r="H26" s="2"/>
      <c r="I26">
        <v>0</v>
      </c>
      <c r="J26" s="2"/>
    </row>
    <row r="27" spans="1:12" ht="15" thickBot="1" x14ac:dyDescent="0.35">
      <c r="A27" s="129" t="s">
        <v>93</v>
      </c>
      <c r="B27" s="103"/>
      <c r="C27" s="53"/>
      <c r="D27" s="130"/>
      <c r="E27" s="131"/>
    </row>
    <row r="28" spans="1:12" ht="15" thickBot="1" x14ac:dyDescent="0.35">
      <c r="A28" s="124">
        <v>11</v>
      </c>
      <c r="B28" s="101">
        <v>9</v>
      </c>
      <c r="C28" s="141" t="str">
        <f>VLOOKUP(B28,'Competitor Roster'!A:B,2,FALSE)</f>
        <v>Jacob  Finerty</v>
      </c>
      <c r="D28" s="80" t="s">
        <v>106</v>
      </c>
      <c r="E28" s="68">
        <v>3</v>
      </c>
    </row>
    <row r="29" spans="1:12" ht="15" thickBot="1" x14ac:dyDescent="0.35">
      <c r="A29" s="97">
        <v>11</v>
      </c>
      <c r="B29" s="100">
        <v>8</v>
      </c>
      <c r="C29" s="139" t="str">
        <f>VLOOKUP(B29,'Competitor Roster'!A:B,2,FALSE)</f>
        <v>Ulice Payne</v>
      </c>
      <c r="D29" s="74" t="s">
        <v>108</v>
      </c>
      <c r="E29" s="92">
        <v>0</v>
      </c>
    </row>
    <row r="30" spans="1:12" ht="15" thickBot="1" x14ac:dyDescent="0.35">
      <c r="A30" s="124">
        <v>12</v>
      </c>
      <c r="B30" s="101">
        <v>7</v>
      </c>
      <c r="C30" s="141" t="str">
        <f>VLOOKUP(B30,'Competitor Roster'!A:B,2,FALSE)</f>
        <v>Dan Harrison</v>
      </c>
      <c r="D30" s="80" t="s">
        <v>108</v>
      </c>
      <c r="E30" s="68">
        <v>0</v>
      </c>
    </row>
    <row r="31" spans="1:12" ht="15" thickBot="1" x14ac:dyDescent="0.35">
      <c r="A31" s="97">
        <v>12</v>
      </c>
      <c r="B31" s="100">
        <v>5</v>
      </c>
      <c r="C31" s="139" t="str">
        <f>VLOOKUP(B31,'Competitor Roster'!A:B,2,FALSE)</f>
        <v>Nick McMorrow</v>
      </c>
      <c r="D31" s="74" t="s">
        <v>106</v>
      </c>
      <c r="E31" s="92">
        <v>3</v>
      </c>
    </row>
    <row r="32" spans="1:12" ht="15" thickBot="1" x14ac:dyDescent="0.35">
      <c r="A32" s="124">
        <v>13</v>
      </c>
      <c r="B32" s="101">
        <v>8</v>
      </c>
      <c r="C32" s="141" t="str">
        <f>VLOOKUP(B32,'Competitor Roster'!A:B,2,FALSE)</f>
        <v>Ulice Payne</v>
      </c>
      <c r="D32" s="80" t="s">
        <v>115</v>
      </c>
      <c r="E32" s="68">
        <v>0</v>
      </c>
    </row>
    <row r="33" spans="1:6" ht="15" thickBot="1" x14ac:dyDescent="0.35">
      <c r="A33" s="97">
        <v>13</v>
      </c>
      <c r="B33" s="100">
        <v>7</v>
      </c>
      <c r="C33" s="141" t="str">
        <f>VLOOKUP(B33,'Competitor Roster'!A:B,2,FALSE)</f>
        <v>Dan Harrison</v>
      </c>
      <c r="D33" s="74" t="s">
        <v>106</v>
      </c>
      <c r="E33" s="92">
        <v>3</v>
      </c>
      <c r="F33" s="10" t="s">
        <v>121</v>
      </c>
    </row>
    <row r="34" spans="1:6" ht="15" thickBot="1" x14ac:dyDescent="0.35">
      <c r="A34" s="76"/>
      <c r="B34" s="102" t="s">
        <v>10</v>
      </c>
      <c r="C34" s="104" t="s">
        <v>94</v>
      </c>
      <c r="D34" s="94"/>
      <c r="E34" s="95"/>
      <c r="F34" s="10"/>
    </row>
    <row r="35" spans="1:6" x14ac:dyDescent="0.3">
      <c r="A35" s="96">
        <v>14</v>
      </c>
      <c r="B35" s="101" t="s">
        <v>10</v>
      </c>
      <c r="C35" s="99" t="s">
        <v>112</v>
      </c>
      <c r="D35" s="80" t="s">
        <v>106</v>
      </c>
      <c r="E35" s="68">
        <v>3</v>
      </c>
      <c r="F35" s="10" t="s">
        <v>119</v>
      </c>
    </row>
    <row r="36" spans="1:6" ht="15" thickBot="1" x14ac:dyDescent="0.35">
      <c r="A36" s="97">
        <v>14</v>
      </c>
      <c r="B36" s="100" t="s">
        <v>10</v>
      </c>
      <c r="C36" s="98" t="s">
        <v>113</v>
      </c>
      <c r="D36" s="74" t="s">
        <v>108</v>
      </c>
      <c r="E36" s="92">
        <v>0</v>
      </c>
      <c r="F36" s="10" t="s">
        <v>120</v>
      </c>
    </row>
    <row r="37" spans="1:6" ht="81.599999999999994" x14ac:dyDescent="0.3">
      <c r="C37" s="52" t="s">
        <v>56</v>
      </c>
    </row>
    <row r="39" spans="1:6" ht="114.6" x14ac:dyDescent="0.3">
      <c r="C39" s="52" t="s">
        <v>57</v>
      </c>
    </row>
  </sheetData>
  <pageMargins left="0.7" right="0.7" top="0.75" bottom="0.75" header="0.3" footer="0.3"/>
  <pageSetup scale="9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77734375" customWidth="1"/>
    <col min="4" max="4" width="4.6640625" style="2" bestFit="1" customWidth="1"/>
    <col min="5" max="5" width="24.7773437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Travis Ortmayer</v>
      </c>
      <c r="D4" s="24">
        <v>2</v>
      </c>
      <c r="E4" s="24" t="str">
        <f>VLOOKUP(D4,'Competitor Roster'!A:B,2,FALSE)</f>
        <v>Nicolas Smith</v>
      </c>
      <c r="F4" s="62"/>
      <c r="G4" s="63">
        <v>3</v>
      </c>
      <c r="H4" s="63">
        <v>0</v>
      </c>
    </row>
    <row r="5" spans="1:8" x14ac:dyDescent="0.3">
      <c r="A5" s="41">
        <v>2</v>
      </c>
      <c r="B5" s="24">
        <v>3</v>
      </c>
      <c r="C5" s="24" t="str">
        <f>VLOOKUP(B5,'Competitor Roster'!A:B,2,FALSE)</f>
        <v>Morgan Hill</v>
      </c>
      <c r="D5" s="24">
        <v>4</v>
      </c>
      <c r="E5" s="24" t="str">
        <f>VLOOKUP(D5,'Competitor Roster'!A:B,2,FALSE)</f>
        <v>Tom Masters</v>
      </c>
      <c r="F5" s="62"/>
      <c r="G5" s="63">
        <v>1</v>
      </c>
      <c r="H5" s="63">
        <v>2</v>
      </c>
    </row>
    <row r="6" spans="1:8" ht="15" thickBot="1" x14ac:dyDescent="0.35">
      <c r="A6" s="50">
        <v>3</v>
      </c>
      <c r="B6" s="43">
        <v>5</v>
      </c>
      <c r="C6" s="24" t="str">
        <f>VLOOKUP(B6,'Competitor Roster'!A:B,2,FALSE)</f>
        <v>Nick McMorrow</v>
      </c>
      <c r="D6" s="24">
        <v>6</v>
      </c>
      <c r="E6" s="24" t="str">
        <f>VLOOKUP(D6,'Competitor Roster'!A:B,2,FALSE)</f>
        <v>Martins Licis</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Travis Ortmayer</v>
      </c>
      <c r="D10" s="24">
        <v>6</v>
      </c>
      <c r="E10" s="24" t="str">
        <f>VLOOKUP(D10,'Competitor Roster'!A:B,2,FALSE)</f>
        <v>Martins Licis</v>
      </c>
      <c r="F10" s="62"/>
      <c r="G10" s="63">
        <v>1</v>
      </c>
      <c r="H10" s="63">
        <v>2</v>
      </c>
    </row>
    <row r="11" spans="1:8" x14ac:dyDescent="0.3">
      <c r="A11" s="41">
        <v>5</v>
      </c>
      <c r="B11" s="24">
        <v>2</v>
      </c>
      <c r="C11" s="24" t="str">
        <f>VLOOKUP(B11,'Competitor Roster'!A:B,2,FALSE)</f>
        <v>Nicolas Smith</v>
      </c>
      <c r="D11" s="24">
        <v>3</v>
      </c>
      <c r="E11" s="24" t="str">
        <f>VLOOKUP(D11,'Competitor Roster'!A:B,2,FALSE)</f>
        <v>Morgan Hill</v>
      </c>
      <c r="F11" s="62"/>
      <c r="G11" s="63">
        <v>1</v>
      </c>
      <c r="H11" s="63">
        <v>2</v>
      </c>
    </row>
    <row r="12" spans="1:8" ht="15" thickBot="1" x14ac:dyDescent="0.35">
      <c r="A12" s="50">
        <v>6</v>
      </c>
      <c r="B12" s="43">
        <v>4</v>
      </c>
      <c r="C12" s="43" t="str">
        <f>VLOOKUP(B12,'Competitor Roster'!A:B,2,FALSE)</f>
        <v>Tom Masters</v>
      </c>
      <c r="D12" s="43">
        <v>5</v>
      </c>
      <c r="E12" s="43" t="str">
        <f>VLOOKUP(D12,'Competitor Roster'!A:B,2,FALSE)</f>
        <v>Nick McMorrow</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64.4"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64.4"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21875" customWidth="1"/>
    <col min="2" max="2" width="39.7773437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Travis Ortmayer</v>
      </c>
      <c r="C3" s="24">
        <f>VLOOKUP(B3,'Competitor Roster'!B:C,2,FALSE)</f>
        <v>141.69999999999999</v>
      </c>
      <c r="D3" s="69">
        <f>VLOOKUP(A3,'Rounds of 10 athletes'!B:E,4,FALSE)</f>
        <v>3</v>
      </c>
      <c r="E3" s="69">
        <f>VLOOKUP(A3,'Rounds of 10 athletes'!B:E,4,FALSE)</f>
        <v>3</v>
      </c>
      <c r="F3" s="65"/>
      <c r="G3" s="65"/>
    </row>
    <row r="4" spans="1:7" x14ac:dyDescent="0.3">
      <c r="A4">
        <v>2</v>
      </c>
      <c r="B4" s="24" t="str">
        <f>VLOOKUP(A4,'Competitor Roster'!A:B,2,FALSE)</f>
        <v>Nicolas Smith</v>
      </c>
      <c r="C4" s="24">
        <f>VLOOKUP(B4,'Competitor Roster'!B:C,2,FALSE)</f>
        <v>139.1</v>
      </c>
      <c r="D4" s="69">
        <f>VLOOKUP(A4,'Rounds of 10 athletes'!B:E,4,FALSE)</f>
        <v>0</v>
      </c>
      <c r="E4" s="69">
        <f>VLOOKUP(A4,'Rounds of 10 athletes'!B:E,4,FALSE)</f>
        <v>0</v>
      </c>
      <c r="F4" s="65"/>
      <c r="G4" s="65"/>
    </row>
    <row r="5" spans="1:7" x14ac:dyDescent="0.3">
      <c r="A5">
        <v>3</v>
      </c>
      <c r="B5" s="24" t="str">
        <f>VLOOKUP(A5,'Competitor Roster'!A:B,2,FALSE)</f>
        <v>Morgan Hill</v>
      </c>
      <c r="C5" s="24">
        <f>VLOOKUP(B5,'Competitor Roster'!B:C,2,FALSE)</f>
        <v>180.85</v>
      </c>
      <c r="D5" s="69">
        <f>VLOOKUP(A5,'Rounds of 10 athletes'!B:E,4,FALSE)</f>
        <v>0</v>
      </c>
      <c r="E5" s="69">
        <f>VLOOKUP(A5,'Rounds of 10 athletes'!B:E,4,FALSE)</f>
        <v>0</v>
      </c>
      <c r="F5" s="65"/>
      <c r="G5" s="65"/>
    </row>
    <row r="6" spans="1:7" x14ac:dyDescent="0.3">
      <c r="A6">
        <v>4</v>
      </c>
      <c r="B6" s="24" t="str">
        <f>VLOOKUP(A6,'Competitor Roster'!A:B,2,FALSE)</f>
        <v>Tom Masters</v>
      </c>
      <c r="C6" s="24">
        <f>VLOOKUP(B6,'Competitor Roster'!B:C,2,FALSE)</f>
        <v>127.5</v>
      </c>
      <c r="D6" s="69">
        <f>VLOOKUP(A6,'Rounds of 10 athletes'!B:E,4,FALSE)</f>
        <v>0</v>
      </c>
      <c r="E6" s="69">
        <f>VLOOKUP(A6,'Rounds of 10 athletes'!B:E,4,FALSE)</f>
        <v>0</v>
      </c>
      <c r="F6" s="65"/>
      <c r="G6" s="65"/>
    </row>
    <row r="7" spans="1:7" x14ac:dyDescent="0.3">
      <c r="A7">
        <v>5</v>
      </c>
      <c r="B7" s="24" t="str">
        <f>VLOOKUP(A7,'Competitor Roster'!A:B,2,FALSE)</f>
        <v>Nick McMorrow</v>
      </c>
      <c r="C7" s="24">
        <f>VLOOKUP(B7,'Competitor Roster'!B:C,2,FALSE)</f>
        <v>153.65</v>
      </c>
      <c r="D7" s="69">
        <f>VLOOKUP(A7,'Rounds of 10 athletes'!B:E,4,FALSE)</f>
        <v>3</v>
      </c>
      <c r="E7" s="69">
        <f>VLOOKUP(A7,'Rounds of 10 athletes'!B:E,4,FALSE)</f>
        <v>3</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Rounds of 10 athletes</vt:lpstr>
      <vt:lpstr>Rounds</vt:lpstr>
      <vt:lpstr>Score Sheet</vt:lpstr>
      <vt:lpstr>Score Sheet (2)</vt:lpstr>
      <vt:lpstr>SCORE</vt:lpstr>
      <vt:lpstr>'Competitor Roster'!Print_Area</vt:lpstr>
      <vt:lpstr>'Heavy Weight Men'!Print_Area</vt:lpstr>
      <vt:lpstr>'Rounds of 10 athletes'!Print_Area</vt:lpstr>
      <vt:lpstr>SCORE!Print_Area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2018-01-09T23:01:30Z</cp:lastPrinted>
  <dcterms:created xsi:type="dcterms:W3CDTF">2012-12-13T18:30:16Z</dcterms:created>
  <dcterms:modified xsi:type="dcterms:W3CDTF">2018-01-09T23:01:42Z</dcterms:modified>
</cp:coreProperties>
</file>