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67"/>
  <workbookPr defaultThemeVersion="124226"/>
  <mc:AlternateContent xmlns:mc="http://schemas.openxmlformats.org/markup-compatibility/2006">
    <mc:Choice Requires="x15">
      <x15ac:absPath xmlns:x15ac="http://schemas.microsoft.com/office/spreadsheetml/2010/11/ac" url="C:\Users\Odd E. Haugen\Documents\Documents\Strongman\MAS Wrestling\MAS Tournaments\"/>
    </mc:Choice>
  </mc:AlternateContent>
  <bookViews>
    <workbookView xWindow="288" yWindow="252" windowWidth="11460" windowHeight="5916" firstSheet="5" activeTab="6"/>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state="hidden" r:id="rId11"/>
  </sheets>
  <definedNames>
    <definedName name="_xlnm.Print_Area" localSheetId="5">'Competitor Roster'!$A$1:$E$10</definedName>
    <definedName name="_xlnm.Print_Area" localSheetId="2">'Heavy Weight Men'!$A$1:$L$34</definedName>
    <definedName name="_xlnm.Print_Area" localSheetId="6">'Round Robin'!$A$1:$F$50</definedName>
    <definedName name="_xlnm.Print_Area" localSheetId="8">'Score Sheet'!$A$1:$C$9</definedName>
    <definedName name="_xlnm.Print_Area" localSheetId="10">'Score Sheet '!$A$1:$H$22</definedName>
    <definedName name="_xlnm.Print_Area" localSheetId="9">'Score Sheet (2)'!$A$1:$C$9</definedName>
  </definedNames>
  <calcPr calcId="171027"/>
</workbook>
</file>

<file path=xl/calcChain.xml><?xml version="1.0" encoding="utf-8"?>
<calcChain xmlns="http://schemas.openxmlformats.org/spreadsheetml/2006/main">
  <c r="C50" i="9" l="1"/>
  <c r="D50" i="9" s="1"/>
  <c r="C49" i="9"/>
  <c r="D49" i="9" s="1"/>
  <c r="C47" i="9"/>
  <c r="D47" i="9" s="1"/>
  <c r="C46" i="9"/>
  <c r="D46" i="9" s="1"/>
  <c r="C45" i="9"/>
  <c r="D45" i="9" s="1"/>
  <c r="C44" i="9"/>
  <c r="D44" i="9" s="1"/>
  <c r="C43" i="9"/>
  <c r="D43" i="9" s="1"/>
  <c r="C42" i="9"/>
  <c r="D42" i="9" s="1"/>
  <c r="I38" i="9"/>
  <c r="K38" i="9"/>
  <c r="J38" i="9"/>
  <c r="H38" i="9"/>
  <c r="G38" i="9"/>
  <c r="C38" i="9"/>
  <c r="D38" i="9" s="1"/>
  <c r="C37" i="9"/>
  <c r="D37" i="9" s="1"/>
  <c r="C36" i="9"/>
  <c r="D36" i="9" s="1"/>
  <c r="C35" i="9"/>
  <c r="D35" i="9" s="1"/>
  <c r="C34" i="9"/>
  <c r="D34" i="9" s="1"/>
  <c r="C33" i="9"/>
  <c r="D33" i="9" s="1"/>
  <c r="C29" i="9"/>
  <c r="D29" i="9" s="1"/>
  <c r="C28" i="9"/>
  <c r="D28" i="9" s="1"/>
  <c r="C27" i="9"/>
  <c r="D27" i="9" s="1"/>
  <c r="C26" i="9"/>
  <c r="D26" i="9" s="1"/>
  <c r="E3" i="14" l="1"/>
  <c r="A2" i="14"/>
  <c r="B2" i="14"/>
  <c r="C2" i="14"/>
  <c r="E2" i="14"/>
  <c r="F2" i="14"/>
  <c r="A3" i="14"/>
  <c r="B3" i="14"/>
  <c r="C3" i="14" s="1"/>
  <c r="D3" i="14" s="1"/>
  <c r="F3" i="14"/>
  <c r="A7" i="14"/>
  <c r="B7" i="14"/>
  <c r="C7" i="14" s="1"/>
  <c r="D7" i="14" s="1"/>
  <c r="E7" i="14"/>
  <c r="F7" i="14"/>
  <c r="A11" i="14"/>
  <c r="B11" i="14"/>
  <c r="C11" i="14" s="1"/>
  <c r="D11" i="14" s="1"/>
  <c r="E11" i="14"/>
  <c r="F11" i="14"/>
  <c r="A15" i="14"/>
  <c r="B15" i="14"/>
  <c r="C15" i="14" s="1"/>
  <c r="D15" i="14" s="1"/>
  <c r="E15" i="14"/>
  <c r="F15" i="14"/>
  <c r="A4" i="14"/>
  <c r="B4" i="14"/>
  <c r="C4" i="14" s="1"/>
  <c r="D4" i="14" s="1"/>
  <c r="E4" i="14"/>
  <c r="F4" i="14"/>
  <c r="A19" i="14"/>
  <c r="B19" i="14"/>
  <c r="C19" i="14" s="1"/>
  <c r="D19" i="14" s="1"/>
  <c r="E19" i="14"/>
  <c r="F19" i="14"/>
  <c r="A8" i="14"/>
  <c r="B8" i="14"/>
  <c r="C8" i="14" s="1"/>
  <c r="D8" i="14" s="1"/>
  <c r="E8" i="14"/>
  <c r="F8" i="14"/>
  <c r="A12" i="14"/>
  <c r="B12" i="14"/>
  <c r="C12" i="14" s="1"/>
  <c r="D12" i="14" s="1"/>
  <c r="E12" i="14"/>
  <c r="F12" i="14"/>
  <c r="A16" i="14"/>
  <c r="B16" i="14"/>
  <c r="C16" i="14" s="1"/>
  <c r="D16" i="14" s="1"/>
  <c r="E16" i="14"/>
  <c r="F16" i="14"/>
  <c r="A20" i="14"/>
  <c r="B20" i="14"/>
  <c r="C20" i="14" s="1"/>
  <c r="D20" i="14" s="1"/>
  <c r="E20" i="14"/>
  <c r="F20" i="14"/>
  <c r="A5" i="14"/>
  <c r="B5" i="14"/>
  <c r="C5" i="14" s="1"/>
  <c r="D5" i="14" s="1"/>
  <c r="E5" i="14"/>
  <c r="F5" i="14"/>
  <c r="A13" i="14"/>
  <c r="B13" i="14"/>
  <c r="C13" i="14" s="1"/>
  <c r="D13" i="14" s="1"/>
  <c r="E13" i="14"/>
  <c r="F13" i="14"/>
  <c r="A9" i="14"/>
  <c r="B9" i="14"/>
  <c r="C9" i="14" s="1"/>
  <c r="D9" i="14" s="1"/>
  <c r="E9" i="14"/>
  <c r="F9" i="14"/>
  <c r="A17" i="14"/>
  <c r="B17" i="14"/>
  <c r="C17" i="14" s="1"/>
  <c r="D17" i="14" s="1"/>
  <c r="E17" i="14"/>
  <c r="F17" i="14"/>
  <c r="A14" i="14"/>
  <c r="B14" i="14"/>
  <c r="C14" i="14" s="1"/>
  <c r="D14" i="14" s="1"/>
  <c r="E14" i="14"/>
  <c r="F14" i="14"/>
  <c r="A21" i="14"/>
  <c r="B21" i="14"/>
  <c r="C21" i="14" s="1"/>
  <c r="D21" i="14" s="1"/>
  <c r="E21" i="14"/>
  <c r="F21" i="14"/>
  <c r="A6" i="14"/>
  <c r="B6" i="14"/>
  <c r="C6" i="14" s="1"/>
  <c r="D6" i="14" s="1"/>
  <c r="E6" i="14"/>
  <c r="F6" i="14"/>
  <c r="A18" i="14"/>
  <c r="B18" i="14"/>
  <c r="C18" i="14" s="1"/>
  <c r="D18" i="14" s="1"/>
  <c r="E18" i="14"/>
  <c r="F18" i="14"/>
  <c r="A10" i="14"/>
  <c r="B10" i="14"/>
  <c r="C10" i="14" s="1"/>
  <c r="D10" i="14" s="1"/>
  <c r="E10" i="14"/>
  <c r="F10" i="14"/>
  <c r="A22" i="14"/>
  <c r="B22" i="14"/>
  <c r="C22" i="14" s="1"/>
  <c r="D22" i="14" s="1"/>
  <c r="E22" i="14"/>
  <c r="F2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G22" i="14" l="1"/>
  <c r="G10" i="14"/>
  <c r="G6" i="14"/>
  <c r="G18" i="14"/>
  <c r="G14" i="14"/>
  <c r="B7" i="12"/>
  <c r="C7" i="12" s="1"/>
  <c r="B6" i="12"/>
  <c r="C6" i="12" s="1"/>
  <c r="B5" i="12"/>
  <c r="C5" i="12" s="1"/>
  <c r="B4" i="12"/>
  <c r="C4" i="12" s="1"/>
  <c r="B3" i="12"/>
  <c r="E12" i="10"/>
  <c r="E11" i="10"/>
  <c r="E10" i="10"/>
  <c r="C12" i="10"/>
  <c r="C11" i="10"/>
  <c r="C10" i="10"/>
  <c r="E6" i="10"/>
  <c r="E5" i="10"/>
  <c r="E4" i="10"/>
  <c r="C6" i="10"/>
  <c r="C5" i="10"/>
  <c r="C4" i="10"/>
  <c r="C31" i="9"/>
  <c r="C24" i="9"/>
  <c r="C22" i="9"/>
  <c r="C20" i="9"/>
  <c r="C17" i="9"/>
  <c r="C15" i="9"/>
  <c r="C13" i="9"/>
  <c r="C10" i="9"/>
  <c r="C8" i="9"/>
  <c r="C6" i="9"/>
  <c r="C30" i="9"/>
  <c r="C23" i="9"/>
  <c r="C21" i="9"/>
  <c r="C19" i="9"/>
  <c r="C16" i="9"/>
  <c r="C14" i="9"/>
  <c r="C12" i="9"/>
  <c r="C9" i="9"/>
  <c r="C7" i="9"/>
  <c r="C5" i="9"/>
  <c r="E18" i="7"/>
  <c r="B7" i="7"/>
  <c r="E7" i="7" s="1"/>
  <c r="H30" i="1"/>
  <c r="H14" i="1"/>
  <c r="H24" i="1"/>
  <c r="H8" i="1"/>
  <c r="E21" i="1"/>
  <c r="E9" i="1"/>
  <c r="D9" i="9" l="1"/>
  <c r="D19" i="9"/>
  <c r="D6" i="9"/>
  <c r="D15" i="9"/>
  <c r="D24" i="9"/>
  <c r="D12" i="9"/>
  <c r="D21" i="9"/>
  <c r="D8" i="9"/>
  <c r="D17" i="9"/>
  <c r="D31" i="9"/>
  <c r="D14" i="9"/>
  <c r="D23" i="9"/>
  <c r="D10" i="9"/>
  <c r="D20" i="9"/>
  <c r="D7" i="9"/>
  <c r="D16" i="9"/>
  <c r="D30" i="9"/>
  <c r="D13" i="9"/>
  <c r="D22" i="9"/>
  <c r="D5" i="9"/>
  <c r="C3" i="12"/>
</calcChain>
</file>

<file path=xl/sharedStrings.xml><?xml version="1.0" encoding="utf-8"?>
<sst xmlns="http://schemas.openxmlformats.org/spreadsheetml/2006/main" count="428" uniqueCount="119">
  <si>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</si>
  <si>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</si>
  <si>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</si>
  <si>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</si>
  <si>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</si>
  <si>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</si>
  <si>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</si>
  <si>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</si>
  <si>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</si>
  <si>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</si>
  <si>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</si>
  <si>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</si>
  <si>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</si>
  <si>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</si>
  <si>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</si>
  <si>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</si>
  <si>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</si>
  <si>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</si>
  <si>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</si>
  <si>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</si>
  <si>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</si>
  <si>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</si>
  <si>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</si>
  <si>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</si>
  <si>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</si>
  <si>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</si>
  <si>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</si>
  <si>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</si>
  <si>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</si>
  <si>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</si>
  <si>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</si>
  <si>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</si>
  <si>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</si>
  <si>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</si>
  <si>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</si>
  <si>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</si>
  <si>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</si>
  <si>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</si>
  <si>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</si>
  <si>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</si>
  <si>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</si>
  <si>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</si>
  <si>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</si>
  <si>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</si>
  <si>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</si>
  <si>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</si>
  <si>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</si>
  <si>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</si>
  <si>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</si>
  <si>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</si>
  <si>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</si>
  <si>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</si>
  <si>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</si>
  <si>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</si>
  <si>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</si>
  <si>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</si>
  <si>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</si>
  <si>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</si>
  <si>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</si>
  <si>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</si>
  <si>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</si>
  <si>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</si>
  <si>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</si>
  <si>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</si>
  <si>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</si>
  <si>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</si>
  <si>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</si>
  <si>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</si>
  <si>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Total</t>
  </si>
  <si>
    <t>FINAL SCORE</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</si>
  <si>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</si>
  <si>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</si>
  <si>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</si>
  <si>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</si>
  <si>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</si>
  <si>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</si>
  <si>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The Round Robin Fight Schedule is now created for you on the "Round Robin" tab</t>
  </si>
  <si>
    <t>d</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</si>
  <si>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</si>
  <si>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e.</t>
  </si>
  <si>
    <r>
      <t xml:space="preserve">Input final </t>
    </r>
    <r>
      <rPr>
        <sz val="9"/>
        <color theme="6"/>
        <rFont val="Calibri"/>
        <family val="2"/>
        <scheme val="minor"/>
      </rPr>
      <t>Placings</t>
    </r>
    <r>
      <rPr>
        <sz val="9"/>
        <color theme="1"/>
        <rFont val="Calibri"/>
        <family val="2"/>
        <scheme val="minor"/>
      </rPr>
      <t xml:space="preserve"> in "Score Sheet" tab</t>
    </r>
  </si>
  <si>
    <t>Fight Schedule</t>
  </si>
  <si>
    <t>Placing</t>
  </si>
  <si>
    <t>Starting Order 1st Event</t>
  </si>
  <si>
    <t>OJ</t>
  </si>
  <si>
    <t>Haugen</t>
  </si>
  <si>
    <t>0</t>
  </si>
  <si>
    <t>2</t>
  </si>
  <si>
    <t>1</t>
  </si>
  <si>
    <t>805 Strongest Man and Woman</t>
  </si>
  <si>
    <t>AAU San Deigo</t>
  </si>
  <si>
    <t>Karen</t>
  </si>
  <si>
    <t>Matirosyan</t>
  </si>
  <si>
    <t>Armenia</t>
  </si>
  <si>
    <t xml:space="preserve">Oj </t>
  </si>
  <si>
    <t>California</t>
  </si>
  <si>
    <t>Romark</t>
  </si>
  <si>
    <t>Weiss</t>
  </si>
  <si>
    <t>Shawn</t>
  </si>
  <si>
    <t>Couch</t>
  </si>
  <si>
    <t xml:space="preserve">Ben </t>
  </si>
  <si>
    <t>Rudy</t>
  </si>
  <si>
    <t xml:space="preserve">Kyle </t>
  </si>
  <si>
    <t>Gerrans</t>
  </si>
  <si>
    <t>Round Robin 6-athletes</t>
  </si>
  <si>
    <t xml:space="preserve"> Round 4</t>
  </si>
  <si>
    <t>Round 5</t>
  </si>
  <si>
    <t>6 Athletes</t>
  </si>
  <si>
    <t>Kyle</t>
  </si>
  <si>
    <t>Ben</t>
  </si>
  <si>
    <t>Men's Absolute</t>
  </si>
  <si>
    <t>FINAL RESULTS</t>
  </si>
  <si>
    <t>ABSOLUTE</t>
  </si>
  <si>
    <t>LIGHTWEIGHT</t>
  </si>
  <si>
    <t>GOLD</t>
  </si>
  <si>
    <t>SILVER</t>
  </si>
  <si>
    <t>BRONZE</t>
  </si>
  <si>
    <t>AAU San Diego Open MAS Wrestling Tournament</t>
  </si>
  <si>
    <t>Oklahoma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</si>
</sst>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b/>
      <sz val="11"/>
      <name val="Arial"/>
      <family val="2"/>
    </font>
    <font>
      <sz val="10"/>
      <name val="Arial"/>
      <family val="2"/>
    </font>
    <font>
      <sz val="10"/>
      <color rgb="FF333333"/>
      <name val="Calibri"/>
      <family val="2"/>
      <scheme val="minor"/>
    </font>
    <font>
      <b/>
      <sz val="10"/>
      <color rgb="FF333333"/>
      <name val="Calibri"/>
      <family val="2"/>
      <scheme val="minor"/>
    </font>
    <font>
      <sz val="10"/>
      <color theme="1"/>
      <name val="Calibri"/>
      <family val="2"/>
      <scheme val="minor"/>
    </font>
    <font>
      <b/>
      <sz val="10"/>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3">
    <xf numFmtId="0" fontId="0" fillId="0" borderId="0"/>
    <xf numFmtId="0" fontId="19" fillId="0" borderId="0"/>
    <xf numFmtId="0" fontId="19" fillId="0" borderId="0"/>
  </cellStyleXfs>
  <cellXfs count="138">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32" xfId="0" applyFill="1" applyBorder="1"/>
    <xf numFmtId="0" fontId="0" fillId="5" borderId="0" xfId="0" applyFill="1" applyBorder="1"/>
    <xf numFmtId="0" fontId="1" fillId="0" borderId="0" xfId="0" applyFont="1" applyBorder="1" applyAlignment="1">
      <alignment horizontal="center"/>
    </xf>
    <xf numFmtId="0" fontId="0" fillId="5" borderId="35" xfId="0" applyFill="1" applyBorder="1"/>
    <xf numFmtId="0" fontId="0" fillId="5" borderId="36" xfId="0" applyFill="1" applyBorder="1"/>
    <xf numFmtId="0" fontId="0" fillId="0" borderId="24" xfId="0" applyBorder="1" applyAlignment="1">
      <alignment horizontal="center"/>
    </xf>
    <xf numFmtId="0" fontId="5" fillId="0" borderId="0" xfId="0" applyFont="1" applyAlignment="1">
      <alignment horizontal="center"/>
    </xf>
    <xf numFmtId="0" fontId="15" fillId="0" borderId="0" xfId="0" applyFont="1" applyAlignment="1">
      <alignment horizontal="left"/>
    </xf>
    <xf numFmtId="49" fontId="0" fillId="5" borderId="29" xfId="0" applyNumberFormat="1" applyFill="1" applyBorder="1" applyAlignment="1">
      <alignment horizontal="center"/>
    </xf>
    <xf numFmtId="49" fontId="0" fillId="5" borderId="34" xfId="0" applyNumberFormat="1" applyFill="1" applyBorder="1" applyAlignment="1">
      <alignment horizontal="center"/>
    </xf>
    <xf numFmtId="49" fontId="0" fillId="5" borderId="31"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0" xfId="0" applyFont="1" applyProtection="1">
      <protection locked="0"/>
    </xf>
    <xf numFmtId="0" fontId="0" fillId="0" borderId="0" xfId="0" applyAlignment="1" applyProtection="1">
      <alignment horizontal="center"/>
      <protection locked="0"/>
    </xf>
    <xf numFmtId="0" fontId="0" fillId="5" borderId="0" xfId="0" applyFill="1" applyBorder="1" applyAlignment="1" applyProtection="1">
      <alignment horizontal="center"/>
      <protection locked="0"/>
    </xf>
    <xf numFmtId="0" fontId="0" fillId="0" borderId="0" xfId="0" applyProtection="1">
      <protection locked="0"/>
    </xf>
    <xf numFmtId="0" fontId="1" fillId="0" borderId="3" xfId="0" applyFont="1" applyBorder="1" applyProtection="1">
      <protection locked="0"/>
    </xf>
    <xf numFmtId="0" fontId="9" fillId="0" borderId="16" xfId="0" applyFont="1" applyBorder="1" applyAlignment="1">
      <alignment horizontal="center"/>
    </xf>
    <xf numFmtId="0" fontId="16" fillId="0" borderId="0" xfId="0" applyFont="1" applyBorder="1" applyAlignment="1">
      <alignment wrapText="1"/>
    </xf>
    <xf numFmtId="0" fontId="0" fillId="0" borderId="26" xfId="0" applyBorder="1"/>
    <xf numFmtId="0" fontId="16" fillId="0" borderId="21" xfId="0" applyFont="1" applyBorder="1" applyAlignment="1">
      <alignment wrapText="1"/>
    </xf>
    <xf numFmtId="0" fontId="0" fillId="0" borderId="27" xfId="0" applyBorder="1"/>
    <xf numFmtId="49" fontId="0" fillId="5" borderId="37" xfId="0" applyNumberFormat="1" applyFill="1" applyBorder="1" applyAlignment="1">
      <alignment horizontal="center"/>
    </xf>
    <xf numFmtId="0" fontId="0" fillId="5" borderId="29" xfId="0" applyFill="1" applyBorder="1" applyAlignment="1">
      <alignment horizontal="center"/>
    </xf>
    <xf numFmtId="0" fontId="0" fillId="6" borderId="3" xfId="0" applyFill="1" applyBorder="1"/>
    <xf numFmtId="49" fontId="0" fillId="0" borderId="33" xfId="0" applyNumberFormat="1" applyFill="1" applyBorder="1" applyAlignment="1">
      <alignment horizontal="right"/>
    </xf>
    <xf numFmtId="0" fontId="0" fillId="0" borderId="15"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7" xfId="0" applyBorder="1" applyAlignment="1" applyProtection="1">
      <alignment horizontal="center"/>
      <protection locked="0"/>
    </xf>
    <xf numFmtId="0" fontId="18" fillId="0" borderId="0" xfId="1" applyFont="1" applyFill="1" applyBorder="1" applyAlignment="1">
      <alignment horizontal="left" wrapText="1"/>
    </xf>
    <xf numFmtId="0" fontId="0" fillId="0" borderId="2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22" xfId="0" applyBorder="1" applyAlignment="1" applyProtection="1">
      <alignment horizontal="center"/>
      <protection locked="0"/>
    </xf>
    <xf numFmtId="0" fontId="20" fillId="0" borderId="0" xfId="0" applyFont="1" applyBorder="1" applyAlignment="1">
      <alignment horizontal="left"/>
    </xf>
    <xf numFmtId="0" fontId="21" fillId="0" borderId="0" xfId="0" applyFont="1" applyBorder="1"/>
    <xf numFmtId="164" fontId="1" fillId="0" borderId="0" xfId="0" applyNumberFormat="1" applyFont="1" applyAlignment="1">
      <alignment horizontal="center"/>
    </xf>
    <xf numFmtId="164" fontId="0" fillId="0" borderId="0" xfId="0" applyNumberFormat="1" applyAlignment="1">
      <alignment horizontal="center"/>
    </xf>
    <xf numFmtId="0" fontId="22" fillId="0" borderId="0" xfId="0" applyFont="1" applyBorder="1" applyAlignment="1">
      <alignment horizontal="left"/>
    </xf>
    <xf numFmtId="0" fontId="23" fillId="0" borderId="0" xfId="0" applyFont="1" applyBorder="1"/>
    <xf numFmtId="164" fontId="24" fillId="0" borderId="0" xfId="0" applyNumberFormat="1" applyFont="1" applyAlignment="1">
      <alignment horizontal="center"/>
    </xf>
    <xf numFmtId="0" fontId="0" fillId="0" borderId="0" xfId="0" applyAlignment="1"/>
    <xf numFmtId="0" fontId="20" fillId="0" borderId="0" xfId="0" applyFont="1" applyBorder="1"/>
    <xf numFmtId="0" fontId="0" fillId="0" borderId="19"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3" fillId="5" borderId="36" xfId="0" applyFont="1" applyFill="1" applyBorder="1"/>
    <xf numFmtId="0" fontId="1" fillId="0" borderId="24" xfId="0" applyFont="1" applyBorder="1" applyAlignment="1" applyProtection="1">
      <alignment horizontal="center"/>
      <protection locked="0"/>
    </xf>
    <xf numFmtId="0" fontId="0" fillId="0" borderId="0" xfId="0" applyFill="1" applyBorder="1" applyAlignment="1">
      <alignment horizontal="center"/>
    </xf>
    <xf numFmtId="0" fontId="0" fillId="0" borderId="15" xfId="0" applyBorder="1"/>
    <xf numFmtId="0" fontId="0" fillId="0" borderId="25" xfId="0" applyFill="1" applyBorder="1"/>
    <xf numFmtId="0" fontId="0" fillId="0" borderId="26" xfId="0" applyFill="1" applyBorder="1"/>
    <xf numFmtId="0" fontId="0" fillId="0" borderId="27" xfId="0" applyFill="1" applyBorder="1"/>
    <xf numFmtId="49" fontId="0" fillId="5" borderId="0" xfId="0" applyNumberFormat="1" applyFill="1" applyBorder="1" applyAlignment="1">
      <alignment horizontal="center"/>
    </xf>
    <xf numFmtId="0" fontId="20" fillId="0" borderId="1" xfId="0" applyFont="1" applyBorder="1" applyAlignment="1">
      <alignment horizontal="left"/>
    </xf>
    <xf numFmtId="0" fontId="21" fillId="0" borderId="1" xfId="0" applyFont="1" applyBorder="1"/>
    <xf numFmtId="164" fontId="1" fillId="0" borderId="1" xfId="0" applyNumberFormat="1" applyFont="1" applyBorder="1" applyAlignment="1">
      <alignment horizontal="center"/>
    </xf>
    <xf numFmtId="164" fontId="0" fillId="0" borderId="1" xfId="0" applyNumberFormat="1" applyBorder="1" applyAlignment="1">
      <alignment horizontal="center"/>
    </xf>
    <xf numFmtId="0" fontId="22" fillId="0" borderId="1" xfId="0" applyFont="1" applyBorder="1" applyAlignment="1">
      <alignment horizontal="left"/>
    </xf>
    <xf numFmtId="0" fontId="23" fillId="0" borderId="1" xfId="0" applyFont="1" applyBorder="1"/>
    <xf numFmtId="164" fontId="24" fillId="0" borderId="1" xfId="0" applyNumberFormat="1" applyFont="1" applyBorder="1" applyAlignment="1">
      <alignment horizontal="center"/>
    </xf>
    <xf numFmtId="0" fontId="0" fillId="0" borderId="1" xfId="0" applyBorder="1" applyAlignment="1"/>
    <xf numFmtId="0" fontId="0" fillId="0" borderId="1" xfId="0" applyBorder="1" applyAlignment="1">
      <alignment horizontal="center"/>
    </xf>
    <xf numFmtId="0" fontId="20" fillId="0" borderId="1" xfId="0" applyFont="1" applyBorder="1"/>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3" t="str">
        <f>VLOOKUP(A3,'Competitor Roster'!A:B,2,FALSE)</f>
        <v>Karen</v>
      </c>
      <c r="C3" s="75" t="str">
        <f>VLOOKUP(B3,'Competitor Roster'!B:D,2,FALSE)</f>
        <v>Matirosyan</v>
      </c>
      <c r="D3" s="6">
        <v>2</v>
      </c>
      <c r="E3" s="53" t="str">
        <f>VLOOKUP(D3,'Competitor Roster'!A:B,2,FALSE)</f>
        <v>Romark</v>
      </c>
      <c r="F3" s="75" t="str">
        <f>VLOOKUP(E3,'Competitor Roster'!B:D,2,FALSE)</f>
        <v>Weiss</v>
      </c>
      <c r="G3" s="6">
        <v>3</v>
      </c>
      <c r="H3" s="53" t="str">
        <f>VLOOKUP(G3,'Competitor Roster'!A:B,2,FALSE)</f>
        <v xml:space="preserve">Kyle </v>
      </c>
      <c r="I3" s="75" t="str">
        <f>VLOOKUP(H3,'Competitor Roster'!B:D,2,FALSE)</f>
        <v>Gerrans</v>
      </c>
      <c r="J3" s="6">
        <v>4</v>
      </c>
      <c r="K3" s="53" t="str">
        <f>VLOOKUP(J3,'Competitor Roster'!A:B,2,FALSE)</f>
        <v>Shawn</v>
      </c>
      <c r="L3" s="75" t="str">
        <f>VLOOKUP(K3,'Competitor Roster'!B:D,2,FALSE)</f>
        <v>Couch</v>
      </c>
      <c r="M3" s="6">
        <v>5</v>
      </c>
      <c r="N3" s="53" t="str">
        <f>VLOOKUP(M3,'Competitor Roster'!A:B,2,FALSE)</f>
        <v xml:space="preserve">Ben </v>
      </c>
      <c r="O3" s="75" t="str">
        <f>VLOOKUP(N3,'Competitor Roster'!B:D,2,FALSE)</f>
        <v>Rudy</v>
      </c>
    </row>
    <row r="4" spans="1:15" x14ac:dyDescent="0.3">
      <c r="A4">
        <v>1</v>
      </c>
      <c r="B4" s="71" t="str">
        <f>VLOOKUP(A3,'Round Robin'!B:F,4,FALSE)</f>
        <v>2</v>
      </c>
      <c r="D4">
        <v>2</v>
      </c>
      <c r="E4" s="71">
        <f>VLOOKUP(D3,'Round Robin'!B:F,4,FALSE)</f>
        <v>0</v>
      </c>
      <c r="H4" s="71" t="str">
        <f>VLOOKUP(G3,'Round Robin'!$B:$F,4,FALSE)</f>
        <v>2</v>
      </c>
      <c r="K4" s="71" t="str">
        <f>VLOOKUP(J3,'Round Robin'!$B:$F,4,FALSE)</f>
        <v>1</v>
      </c>
      <c r="N4" s="71" t="str">
        <f>VLOOKUP(M3,'Round Robin'!$B:$F,4,FALSE)</f>
        <v>2</v>
      </c>
    </row>
    <row r="5" spans="1:15" x14ac:dyDescent="0.3">
      <c r="A5">
        <v>1</v>
      </c>
      <c r="B5" s="71" t="str">
        <f>VLOOKUP(A4,'Round Robin'!B:F,4,FALSE)</f>
        <v>2</v>
      </c>
      <c r="D5">
        <v>2</v>
      </c>
    </row>
    <row r="6" spans="1:15" x14ac:dyDescent="0.3">
      <c r="A6">
        <v>1</v>
      </c>
      <c r="B6" s="71" t="str">
        <f>VLOOKUP(A5,'Round Robin'!B:F,4,FALSE)</f>
        <v>2</v>
      </c>
      <c r="D6">
        <v>2</v>
      </c>
    </row>
    <row r="7" spans="1:15" x14ac:dyDescent="0.3">
      <c r="A7">
        <v>1</v>
      </c>
      <c r="B7" s="71" t="str">
        <f>VLOOKUP(A6,'Round Robin'!B:F,4,FALSE)</f>
        <v>2</v>
      </c>
      <c r="D7">
        <v>2</v>
      </c>
    </row>
    <row r="8" spans="1:15" x14ac:dyDescent="0.3">
      <c r="A8">
        <v>1</v>
      </c>
      <c r="B8" s="71" t="str">
        <f>VLOOKUP(A7,'Round Robin'!B:F,4,FALSE)</f>
        <v>2</v>
      </c>
      <c r="D8">
        <v>2</v>
      </c>
    </row>
    <row r="9" spans="1:15" x14ac:dyDescent="0.3">
      <c r="A9">
        <v>1</v>
      </c>
      <c r="B9" s="71" t="str">
        <f>VLOOKUP(A8,'Round Robin'!B:F,4,FALSE)</f>
        <v>2</v>
      </c>
      <c r="D9">
        <v>2</v>
      </c>
    </row>
    <row r="10" spans="1:15" x14ac:dyDescent="0.3">
      <c r="A10">
        <v>1</v>
      </c>
      <c r="B10" s="71" t="str">
        <f>VLOOKUP(A9,'Round Robin'!B:F,4,FALSE)</f>
        <v>2</v>
      </c>
      <c r="D10">
        <v>2</v>
      </c>
    </row>
    <row r="11" spans="1:15" x14ac:dyDescent="0.3">
      <c r="A11">
        <v>1</v>
      </c>
      <c r="B11" s="71" t="str">
        <f>VLOOKUP(A10,'Round Robin'!B:F,4,FALSE)</f>
        <v>2</v>
      </c>
      <c r="D11">
        <v>2</v>
      </c>
    </row>
    <row r="12" spans="1:15" x14ac:dyDescent="0.3">
      <c r="A12">
        <v>1</v>
      </c>
      <c r="B12" s="71" t="str">
        <f>VLOOKUP(A11,'Round Robin'!B:F,4,FALSE)</f>
        <v>2</v>
      </c>
      <c r="D12">
        <v>2</v>
      </c>
    </row>
    <row r="13" spans="1:15" x14ac:dyDescent="0.3">
      <c r="A13">
        <v>1</v>
      </c>
      <c r="B13" s="71" t="str">
        <f>VLOOKUP(A12,'Round Robin'!B:F,4,FALSE)</f>
        <v>2</v>
      </c>
      <c r="D13">
        <v>2</v>
      </c>
    </row>
    <row r="14" spans="1:15" x14ac:dyDescent="0.3">
      <c r="A14">
        <v>1</v>
      </c>
      <c r="B14" s="71" t="str">
        <f>VLOOKUP(A13,'Round Robin'!B:F,4,FALSE)</f>
        <v>2</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pane ySplit="2" topLeftCell="A3" activePane="bottomLeft" state="frozen"/>
      <selection pane="bottomLeft" activeCell="D3" sqref="D3"/>
    </sheetView>
  </sheetViews>
  <sheetFormatPr defaultRowHeight="14.4" x14ac:dyDescent="0.3"/>
  <cols>
    <col min="1" max="1" width="9.109375" style="2" customWidth="1"/>
    <col min="2" max="2" width="4.6640625" style="2" customWidth="1"/>
    <col min="3" max="3" width="12.88671875" bestFit="1" customWidth="1"/>
    <col min="4" max="4" width="12.88671875" customWidth="1"/>
    <col min="5" max="5" width="8" customWidth="1"/>
    <col min="6" max="6" width="6.6640625" style="2" customWidth="1"/>
    <col min="7" max="7" width="7" style="10" customWidth="1"/>
    <col min="8" max="8" width="7"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8" ht="25.8" x14ac:dyDescent="0.5">
      <c r="A1" s="77" t="s">
        <v>69</v>
      </c>
      <c r="B1" s="76"/>
      <c r="D1" s="20" t="s">
        <v>89</v>
      </c>
      <c r="E1" s="2"/>
      <c r="H1" s="10"/>
    </row>
    <row r="2" spans="1:8" ht="15" thickBot="1" x14ac:dyDescent="0.35">
      <c r="A2" s="4" t="str">
        <f>'Round Robin'!A4</f>
        <v>Match #</v>
      </c>
      <c r="B2" s="72" t="str">
        <f>'Round Robin'!B4</f>
        <v>Lot#</v>
      </c>
      <c r="C2" s="10" t="str">
        <f>'Round Robin'!C4</f>
        <v>Round 1</v>
      </c>
      <c r="D2" s="10"/>
      <c r="E2" s="10" t="str">
        <f>'Round Robin'!E4</f>
        <v>win-lose</v>
      </c>
      <c r="F2" s="72" t="str">
        <f>'Round Robin'!F4</f>
        <v xml:space="preserve">Points </v>
      </c>
      <c r="G2" s="4" t="s">
        <v>68</v>
      </c>
      <c r="H2" s="10" t="s">
        <v>82</v>
      </c>
    </row>
    <row r="3" spans="1:8" x14ac:dyDescent="0.3">
      <c r="A3" s="82">
        <f>'Round Robin'!A5</f>
        <v>1</v>
      </c>
      <c r="B3" s="82">
        <f>'Round Robin'!B5</f>
        <v>1</v>
      </c>
      <c r="C3" s="106" t="str">
        <f>VLOOKUP(B3,'Competitor Roster'!A:B,2,FALSE)</f>
        <v>Karen</v>
      </c>
      <c r="D3" s="106" t="str">
        <f>VLOOKUP(C3,'Competitor Roster'!B:C,2,FALSE)</f>
        <v>Matirosyan</v>
      </c>
      <c r="E3" s="99" t="str">
        <f>'Round Robin'!$E$5</f>
        <v>2</v>
      </c>
      <c r="F3" s="82">
        <f>'Round Robin'!F5</f>
        <v>3</v>
      </c>
      <c r="G3" s="86"/>
    </row>
    <row r="4" spans="1:8" ht="15" thickBot="1" x14ac:dyDescent="0.35">
      <c r="A4" s="87">
        <f>'Round Robin'!A9</f>
        <v>3</v>
      </c>
      <c r="B4" s="88">
        <f>'Round Robin'!B9</f>
        <v>5</v>
      </c>
      <c r="C4" s="107" t="str">
        <f>VLOOKUP(B4,'Competitor Roster'!A:B,2,FALSE)</f>
        <v xml:space="preserve">Ben </v>
      </c>
      <c r="D4" s="107" t="str">
        <f>VLOOKUP(C4,'Competitor Roster'!B:C,2,FALSE)</f>
        <v>Rudy</v>
      </c>
      <c r="E4" s="89" t="str">
        <f>'Round Robin'!E9</f>
        <v>2</v>
      </c>
      <c r="F4" s="87">
        <f>'Round Robin'!F9</f>
        <v>2</v>
      </c>
      <c r="G4" s="86"/>
    </row>
    <row r="5" spans="1:8" ht="15" thickBot="1" x14ac:dyDescent="0.35">
      <c r="A5" s="87">
        <f>'Round Robin'!A16</f>
        <v>6</v>
      </c>
      <c r="B5" s="88">
        <f>'Round Robin'!B16</f>
        <v>6</v>
      </c>
      <c r="C5" s="107" t="str">
        <f>VLOOKUP(B5,'Competitor Roster'!A:B,2,FALSE)</f>
        <v xml:space="preserve">Oj </v>
      </c>
      <c r="D5" s="107" t="str">
        <f>VLOOKUP(C5,'Competitor Roster'!B:C,2,FALSE)</f>
        <v>Haugen</v>
      </c>
      <c r="E5" s="89" t="str">
        <f>'Round Robin'!E16</f>
        <v>2</v>
      </c>
      <c r="F5" s="87">
        <f>'Round Robin'!F16</f>
        <v>3</v>
      </c>
      <c r="G5" s="86"/>
    </row>
    <row r="6" spans="1:8" ht="15" thickBot="1" x14ac:dyDescent="0.35">
      <c r="A6" s="87">
        <f>'Round Robin'!A23</f>
        <v>9</v>
      </c>
      <c r="B6" s="87">
        <f>'Round Robin'!B23</f>
        <v>6</v>
      </c>
      <c r="C6" s="107" t="str">
        <f>VLOOKUP(B6,'Competitor Roster'!A:B,2,FALSE)</f>
        <v xml:space="preserve">Oj </v>
      </c>
      <c r="D6" s="107" t="str">
        <f>VLOOKUP(C6,'Competitor Roster'!B:C,2,FALSE)</f>
        <v>Haugen</v>
      </c>
      <c r="E6" s="89" t="str">
        <f>'Round Robin'!E23</f>
        <v>2</v>
      </c>
      <c r="F6" s="87">
        <f>'Round Robin'!F23</f>
        <v>3</v>
      </c>
      <c r="G6" s="90">
        <f>SUM(F3:F6)</f>
        <v>11</v>
      </c>
      <c r="H6" s="98"/>
    </row>
    <row r="7" spans="1:8" ht="15" thickBot="1" x14ac:dyDescent="0.35">
      <c r="A7" s="87">
        <f>'Round Robin'!A6</f>
        <v>0</v>
      </c>
      <c r="B7" s="88">
        <f>'Round Robin'!B6</f>
        <v>2</v>
      </c>
      <c r="C7" s="107" t="str">
        <f>VLOOKUP(B7,'Competitor Roster'!A:B,2,FALSE)</f>
        <v>Romark</v>
      </c>
      <c r="D7" s="107" t="str">
        <f>VLOOKUP(C7,'Competitor Roster'!B:C,2,FALSE)</f>
        <v>Weiss</v>
      </c>
      <c r="E7" s="89" t="str">
        <f>'Round Robin'!E5</f>
        <v>2</v>
      </c>
      <c r="F7" s="85">
        <f>'Round Robin'!F6</f>
        <v>0</v>
      </c>
      <c r="G7" s="86"/>
    </row>
    <row r="8" spans="1:8" ht="15" thickBot="1" x14ac:dyDescent="0.35">
      <c r="A8" s="87">
        <f>'Round Robin'!A12</f>
        <v>4</v>
      </c>
      <c r="B8" s="88">
        <f>'Round Robin'!B12</f>
        <v>2</v>
      </c>
      <c r="C8" s="107" t="str">
        <f>VLOOKUP(B8,'Competitor Roster'!A:B,2,FALSE)</f>
        <v>Romark</v>
      </c>
      <c r="D8" s="107" t="str">
        <f>VLOOKUP(C8,'Competitor Roster'!B:C,2,FALSE)</f>
        <v>Weiss</v>
      </c>
      <c r="E8" s="89">
        <f>'Round Robin'!E11</f>
        <v>0</v>
      </c>
      <c r="F8" s="87">
        <f>'Round Robin'!F12</f>
        <v>0</v>
      </c>
      <c r="G8" s="86"/>
    </row>
    <row r="9" spans="1:8" ht="15" thickBot="1" x14ac:dyDescent="0.35">
      <c r="A9" s="87">
        <f>'Round Robin'!A19</f>
        <v>7</v>
      </c>
      <c r="B9" s="87">
        <f>'Round Robin'!B19</f>
        <v>3</v>
      </c>
      <c r="C9" s="107" t="str">
        <f>VLOOKUP(B9,'Competitor Roster'!A:B,2,FALSE)</f>
        <v xml:space="preserve">Kyle </v>
      </c>
      <c r="D9" s="107" t="str">
        <f>VLOOKUP(C9,'Competitor Roster'!B:C,2,FALSE)</f>
        <v>Gerrans</v>
      </c>
      <c r="E9" s="89" t="str">
        <f>'Round Robin'!E19</f>
        <v>2</v>
      </c>
      <c r="F9" s="87">
        <f>'Round Robin'!F19</f>
        <v>3</v>
      </c>
      <c r="G9" s="86"/>
    </row>
    <row r="10" spans="1:8" ht="15" thickBot="1" x14ac:dyDescent="0.35">
      <c r="A10" s="87">
        <f>'Round Robin'!A30</f>
        <v>12</v>
      </c>
      <c r="B10" s="87">
        <f>'Round Robin'!B30</f>
        <v>1</v>
      </c>
      <c r="C10" s="107" t="str">
        <f>VLOOKUP(B10,'Competitor Roster'!A:B,2,FALSE)</f>
        <v>Karen</v>
      </c>
      <c r="D10" s="107" t="str">
        <f>VLOOKUP(C10,'Competitor Roster'!B:C,2,FALSE)</f>
        <v>Matirosyan</v>
      </c>
      <c r="E10" s="89" t="str">
        <f>'Round Robin'!E30</f>
        <v>0</v>
      </c>
      <c r="F10" s="87">
        <f>'Round Robin'!F30</f>
        <v>0</v>
      </c>
      <c r="G10" s="90">
        <f>SUM(F7:F10)</f>
        <v>3</v>
      </c>
      <c r="H10" s="98"/>
    </row>
    <row r="11" spans="1:8" ht="15" thickBot="1" x14ac:dyDescent="0.35">
      <c r="A11" s="87">
        <f>'Round Robin'!A7</f>
        <v>2</v>
      </c>
      <c r="B11" s="88">
        <f>'Round Robin'!B7</f>
        <v>3</v>
      </c>
      <c r="C11" s="107" t="str">
        <f>VLOOKUP(B11,'Competitor Roster'!A:B,2,FALSE)</f>
        <v xml:space="preserve">Kyle </v>
      </c>
      <c r="D11" s="107" t="str">
        <f>VLOOKUP(C11,'Competitor Roster'!B:C,2,FALSE)</f>
        <v>Gerrans</v>
      </c>
      <c r="E11" s="89" t="str">
        <f>'Round Robin'!E7</f>
        <v>2</v>
      </c>
      <c r="F11" s="87">
        <f>'Round Robin'!F7</f>
        <v>2</v>
      </c>
      <c r="G11" s="86"/>
    </row>
    <row r="12" spans="1:8" ht="15" thickBot="1" x14ac:dyDescent="0.35">
      <c r="A12" s="87">
        <f>'Round Robin'!A13</f>
        <v>0</v>
      </c>
      <c r="B12" s="88">
        <f>'Round Robin'!B13</f>
        <v>3</v>
      </c>
      <c r="C12" s="107" t="str">
        <f>VLOOKUP(B12,'Competitor Roster'!A:B,2,FALSE)</f>
        <v xml:space="preserve">Kyle </v>
      </c>
      <c r="D12" s="107" t="str">
        <f>VLOOKUP(C12,'Competitor Roster'!B:C,2,FALSE)</f>
        <v>Gerrans</v>
      </c>
      <c r="E12" s="89" t="str">
        <f>'Round Robin'!E13</f>
        <v>2</v>
      </c>
      <c r="F12" s="87">
        <f>'Round Robin'!F13</f>
        <v>3</v>
      </c>
      <c r="G12" s="86"/>
    </row>
    <row r="13" spans="1:8" ht="15" thickBot="1" x14ac:dyDescent="0.35">
      <c r="A13" s="87">
        <f>'Round Robin'!A17</f>
        <v>0</v>
      </c>
      <c r="B13" s="87">
        <f>'Round Robin'!B17</f>
        <v>1</v>
      </c>
      <c r="C13" s="107" t="str">
        <f>VLOOKUP(B13,'Competitor Roster'!A:B,2,FALSE)</f>
        <v>Karen</v>
      </c>
      <c r="D13" s="107" t="str">
        <f>VLOOKUP(C13,'Competitor Roster'!B:C,2,FALSE)</f>
        <v>Matirosyan</v>
      </c>
      <c r="E13" s="89" t="str">
        <f>'Round Robin'!E17</f>
        <v>0</v>
      </c>
      <c r="F13" s="87">
        <f>'Round Robin'!F17</f>
        <v>0</v>
      </c>
      <c r="G13" s="86"/>
    </row>
    <row r="14" spans="1:8" ht="15" thickBot="1" x14ac:dyDescent="0.35">
      <c r="A14" s="87">
        <f>'Round Robin'!A21</f>
        <v>8</v>
      </c>
      <c r="B14" s="87">
        <f>'Round Robin'!B21</f>
        <v>4</v>
      </c>
      <c r="C14" s="107" t="str">
        <f>VLOOKUP(B14,'Competitor Roster'!A:B,2,FALSE)</f>
        <v>Shawn</v>
      </c>
      <c r="D14" s="107" t="str">
        <f>VLOOKUP(C14,'Competitor Roster'!B:C,2,FALSE)</f>
        <v>Couch</v>
      </c>
      <c r="E14" s="89" t="str">
        <f>'Round Robin'!E21</f>
        <v>1</v>
      </c>
      <c r="F14" s="87">
        <f>'Round Robin'!F21</f>
        <v>1</v>
      </c>
      <c r="G14" s="90">
        <f>SUM(F11:F14)</f>
        <v>6</v>
      </c>
      <c r="H14" s="98"/>
    </row>
    <row r="15" spans="1:8" ht="15" thickBot="1" x14ac:dyDescent="0.35">
      <c r="A15" s="87">
        <f>'Round Robin'!A8</f>
        <v>0</v>
      </c>
      <c r="B15" s="88">
        <f>'Round Robin'!B8</f>
        <v>4</v>
      </c>
      <c r="C15" s="107" t="str">
        <f>VLOOKUP(B15,'Competitor Roster'!A:B,2,FALSE)</f>
        <v>Shawn</v>
      </c>
      <c r="D15" s="107" t="str">
        <f>VLOOKUP(C15,'Competitor Roster'!B:C,2,FALSE)</f>
        <v>Couch</v>
      </c>
      <c r="E15" s="89" t="str">
        <f>'Round Robin'!E8</f>
        <v>1</v>
      </c>
      <c r="F15" s="87">
        <f>'Round Robin'!F8</f>
        <v>1</v>
      </c>
      <c r="G15" s="86"/>
    </row>
    <row r="16" spans="1:8" ht="15" thickBot="1" x14ac:dyDescent="0.35">
      <c r="A16" s="87">
        <f>'Round Robin'!A14</f>
        <v>5</v>
      </c>
      <c r="B16" s="88">
        <f>'Round Robin'!B14</f>
        <v>4</v>
      </c>
      <c r="C16" s="107" t="str">
        <f>VLOOKUP(B16,'Competitor Roster'!A:B,2,FALSE)</f>
        <v>Shawn</v>
      </c>
      <c r="D16" s="107" t="str">
        <f>VLOOKUP(C16,'Competitor Roster'!B:C,2,FALSE)</f>
        <v>Couch</v>
      </c>
      <c r="E16" s="89" t="str">
        <f>'Round Robin'!E14</f>
        <v>2</v>
      </c>
      <c r="F16" s="87">
        <f>'Round Robin'!F14</f>
        <v>2</v>
      </c>
      <c r="G16" s="86"/>
    </row>
    <row r="17" spans="1:8" ht="15" thickBot="1" x14ac:dyDescent="0.35">
      <c r="A17" s="87">
        <f>'Round Robin'!A20</f>
        <v>0</v>
      </c>
      <c r="B17" s="87">
        <f>'Round Robin'!B20</f>
        <v>5</v>
      </c>
      <c r="C17" s="107" t="str">
        <f>VLOOKUP(B17,'Competitor Roster'!A:B,2,FALSE)</f>
        <v xml:space="preserve">Ben </v>
      </c>
      <c r="D17" s="107" t="str">
        <f>VLOOKUP(C17,'Competitor Roster'!B:C,2,FALSE)</f>
        <v>Rudy</v>
      </c>
      <c r="E17" s="89" t="str">
        <f>'Round Robin'!E20</f>
        <v>0</v>
      </c>
      <c r="F17" s="87">
        <f>'Round Robin'!F20</f>
        <v>0</v>
      </c>
      <c r="G17" s="86"/>
    </row>
    <row r="18" spans="1:8" ht="15" thickBot="1" x14ac:dyDescent="0.35">
      <c r="A18" s="87">
        <f>'Round Robin'!A24</f>
        <v>0</v>
      </c>
      <c r="B18" s="87">
        <f>'Round Robin'!B24</f>
        <v>2</v>
      </c>
      <c r="C18" s="107" t="str">
        <f>VLOOKUP(B18,'Competitor Roster'!A:B,2,FALSE)</f>
        <v>Romark</v>
      </c>
      <c r="D18" s="107" t="str">
        <f>VLOOKUP(C18,'Competitor Roster'!B:C,2,FALSE)</f>
        <v>Weiss</v>
      </c>
      <c r="E18" s="89" t="str">
        <f>'Round Robin'!E24</f>
        <v>0</v>
      </c>
      <c r="F18" s="87">
        <f>'Round Robin'!F24</f>
        <v>0</v>
      </c>
      <c r="G18" s="90">
        <f>SUM(F15:F18)</f>
        <v>3</v>
      </c>
      <c r="H18" s="98"/>
    </row>
    <row r="19" spans="1:8" ht="15" thickBot="1" x14ac:dyDescent="0.35">
      <c r="A19" s="87">
        <f>'Round Robin'!A10</f>
        <v>0</v>
      </c>
      <c r="B19" s="88">
        <f>'Round Robin'!B10</f>
        <v>6</v>
      </c>
      <c r="C19" s="107" t="str">
        <f>VLOOKUP(B19,'Competitor Roster'!A:B,2,FALSE)</f>
        <v xml:space="preserve">Oj </v>
      </c>
      <c r="D19" s="107" t="str">
        <f>VLOOKUP(C19,'Competitor Roster'!B:C,2,FALSE)</f>
        <v>Haugen</v>
      </c>
      <c r="E19" s="89" t="str">
        <f>'Round Robin'!E10</f>
        <v>1</v>
      </c>
      <c r="F19" s="87">
        <f>'Round Robin'!F10</f>
        <v>1</v>
      </c>
      <c r="G19" s="86"/>
    </row>
    <row r="20" spans="1:8" ht="15" thickBot="1" x14ac:dyDescent="0.35">
      <c r="A20" s="87">
        <f>'Round Robin'!A15</f>
        <v>0</v>
      </c>
      <c r="B20" s="88">
        <f>'Round Robin'!B15</f>
        <v>5</v>
      </c>
      <c r="C20" s="107" t="str">
        <f>VLOOKUP(B20,'Competitor Roster'!A:B,2,FALSE)</f>
        <v xml:space="preserve">Ben </v>
      </c>
      <c r="D20" s="107" t="str">
        <f>VLOOKUP(C20,'Competitor Roster'!B:C,2,FALSE)</f>
        <v>Rudy</v>
      </c>
      <c r="E20" s="89" t="str">
        <f>'Round Robin'!E15</f>
        <v>1</v>
      </c>
      <c r="F20" s="87">
        <f>'Round Robin'!F15</f>
        <v>1</v>
      </c>
      <c r="G20" s="86"/>
    </row>
    <row r="21" spans="1:8" ht="15" thickBot="1" x14ac:dyDescent="0.35">
      <c r="A21" s="87">
        <f>'Round Robin'!A22</f>
        <v>0</v>
      </c>
      <c r="B21" s="87">
        <f>'Round Robin'!B22</f>
        <v>1</v>
      </c>
      <c r="C21" s="107" t="str">
        <f>VLOOKUP(B21,'Competitor Roster'!A:B,2,FALSE)</f>
        <v>Karen</v>
      </c>
      <c r="D21" s="107" t="str">
        <f>VLOOKUP(C21,'Competitor Roster'!B:C,2,FALSE)</f>
        <v>Matirosyan</v>
      </c>
      <c r="E21" s="89" t="str">
        <f>'Round Robin'!E22</f>
        <v>2</v>
      </c>
      <c r="F21" s="87">
        <f>'Round Robin'!F22</f>
        <v>2</v>
      </c>
      <c r="G21" s="86"/>
    </row>
    <row r="22" spans="1:8" ht="15" thickBot="1" x14ac:dyDescent="0.35">
      <c r="A22" s="87">
        <f>'Round Robin'!A31</f>
        <v>0</v>
      </c>
      <c r="B22" s="87">
        <f>'Round Robin'!B31</f>
        <v>3</v>
      </c>
      <c r="C22" s="107" t="str">
        <f>VLOOKUP(B22,'Competitor Roster'!A:B,2,FALSE)</f>
        <v xml:space="preserve">Kyle </v>
      </c>
      <c r="D22" s="107" t="str">
        <f>VLOOKUP(C22,'Competitor Roster'!B:C,2,FALSE)</f>
        <v>Gerrans</v>
      </c>
      <c r="E22" s="89" t="str">
        <f>'Round Robin'!E31</f>
        <v>2</v>
      </c>
      <c r="F22" s="87">
        <f>'Round Robin'!F31</f>
        <v>3</v>
      </c>
      <c r="G22" s="90">
        <f>SUM(F19:F22)</f>
        <v>7</v>
      </c>
      <c r="H22" s="98"/>
    </row>
  </sheetData>
  <sortState ref="A3:E24">
    <sortCondition ref="B3:B2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sqref="A1:E10"/>
    </sheetView>
  </sheetViews>
  <sheetFormatPr defaultRowHeight="14.4" x14ac:dyDescent="0.3"/>
  <cols>
    <col min="1" max="1" width="5.33203125" customWidth="1"/>
    <col min="2" max="3" width="18.6640625" customWidth="1"/>
  </cols>
  <sheetData>
    <row r="1" spans="1:6" ht="21" x14ac:dyDescent="0.4">
      <c r="B1" s="20" t="s">
        <v>90</v>
      </c>
      <c r="C1" s="2"/>
      <c r="D1" s="2"/>
      <c r="E1" s="10"/>
      <c r="F1" s="10"/>
    </row>
    <row r="2" spans="1:6" ht="15.6" x14ac:dyDescent="0.3">
      <c r="B2" s="11" t="s">
        <v>104</v>
      </c>
      <c r="C2" s="11"/>
    </row>
    <row r="3" spans="1:6" ht="28.2" x14ac:dyDescent="0.3">
      <c r="A3" s="10" t="s">
        <v>26</v>
      </c>
      <c r="B3" s="72"/>
      <c r="C3" s="104" t="s">
        <v>83</v>
      </c>
      <c r="E3" s="10" t="s">
        <v>44</v>
      </c>
    </row>
    <row r="4" spans="1:6" x14ac:dyDescent="0.3">
      <c r="A4" s="63">
        <v>1</v>
      </c>
      <c r="B4" s="128" t="s">
        <v>91</v>
      </c>
      <c r="C4" s="128" t="s">
        <v>92</v>
      </c>
      <c r="D4" s="129" t="s">
        <v>93</v>
      </c>
      <c r="E4" s="130">
        <v>163</v>
      </c>
    </row>
    <row r="5" spans="1:6" x14ac:dyDescent="0.3">
      <c r="A5" s="63">
        <v>6</v>
      </c>
      <c r="B5" s="128" t="s">
        <v>94</v>
      </c>
      <c r="C5" s="128" t="s">
        <v>85</v>
      </c>
      <c r="D5" s="129" t="s">
        <v>95</v>
      </c>
      <c r="E5" s="131">
        <v>229</v>
      </c>
    </row>
    <row r="6" spans="1:6" x14ac:dyDescent="0.3">
      <c r="A6" s="63">
        <v>2</v>
      </c>
      <c r="B6" s="132" t="s">
        <v>96</v>
      </c>
      <c r="C6" s="132" t="s">
        <v>97</v>
      </c>
      <c r="D6" s="133" t="s">
        <v>95</v>
      </c>
      <c r="E6" s="134">
        <v>172</v>
      </c>
    </row>
    <row r="7" spans="1:6" x14ac:dyDescent="0.3">
      <c r="A7" s="63">
        <v>4</v>
      </c>
      <c r="B7" s="135" t="s">
        <v>98</v>
      </c>
      <c r="C7" s="135" t="s">
        <v>99</v>
      </c>
      <c r="D7" s="135" t="s">
        <v>95</v>
      </c>
      <c r="E7" s="136">
        <v>229</v>
      </c>
    </row>
    <row r="8" spans="1:6" x14ac:dyDescent="0.3">
      <c r="A8" s="63">
        <v>5</v>
      </c>
      <c r="B8" s="137" t="s">
        <v>100</v>
      </c>
      <c r="C8" s="137" t="s">
        <v>101</v>
      </c>
      <c r="D8" s="129" t="s">
        <v>118</v>
      </c>
      <c r="E8" s="131">
        <v>231</v>
      </c>
    </row>
    <row r="9" spans="1:6" x14ac:dyDescent="0.3">
      <c r="A9" s="63">
        <v>3</v>
      </c>
      <c r="B9" s="128" t="s">
        <v>102</v>
      </c>
      <c r="C9" s="128" t="s">
        <v>103</v>
      </c>
      <c r="D9" s="129" t="s">
        <v>95</v>
      </c>
      <c r="E9" s="130">
        <v>231</v>
      </c>
    </row>
    <row r="10" spans="1:6" ht="15" thickBot="1" x14ac:dyDescent="0.35">
      <c r="A10" s="2"/>
    </row>
    <row r="11" spans="1:6" ht="21" x14ac:dyDescent="0.4">
      <c r="A11" s="47"/>
      <c r="B11" s="91" t="s">
        <v>70</v>
      </c>
      <c r="C11" s="91"/>
      <c r="D11" s="55"/>
    </row>
    <row r="12" spans="1:6" ht="24.6" x14ac:dyDescent="0.3">
      <c r="A12" s="41" t="s">
        <v>71</v>
      </c>
      <c r="B12" s="92" t="s">
        <v>72</v>
      </c>
      <c r="C12" s="92"/>
      <c r="D12" s="93"/>
    </row>
    <row r="13" spans="1:6" ht="24.6" x14ac:dyDescent="0.3">
      <c r="A13" s="41" t="s">
        <v>73</v>
      </c>
      <c r="B13" s="92" t="s">
        <v>74</v>
      </c>
      <c r="C13" s="92"/>
      <c r="D13" s="93"/>
    </row>
    <row r="14" spans="1:6" ht="48.6" x14ac:dyDescent="0.3">
      <c r="A14" s="41" t="s">
        <v>75</v>
      </c>
      <c r="B14" s="92" t="s">
        <v>76</v>
      </c>
      <c r="C14" s="92"/>
      <c r="D14" s="93"/>
    </row>
    <row r="15" spans="1:6" ht="48.6" x14ac:dyDescent="0.3">
      <c r="A15" s="41" t="s">
        <v>77</v>
      </c>
      <c r="B15" s="92" t="s">
        <v>78</v>
      </c>
      <c r="C15" s="92"/>
      <c r="D15" s="93"/>
    </row>
    <row r="16" spans="1:6" ht="25.2" thickBot="1" x14ac:dyDescent="0.35">
      <c r="A16" s="50" t="s">
        <v>79</v>
      </c>
      <c r="B16" s="94" t="s">
        <v>80</v>
      </c>
      <c r="C16" s="94"/>
      <c r="D16" s="95"/>
    </row>
    <row r="17" spans="1:5" x14ac:dyDescent="0.3">
      <c r="A17" s="2"/>
      <c r="B17" s="108"/>
      <c r="C17" s="108"/>
      <c r="D17" s="109"/>
      <c r="E17" s="110"/>
    </row>
    <row r="18" spans="1:5" x14ac:dyDescent="0.3">
      <c r="B18" s="108"/>
      <c r="C18" s="108"/>
      <c r="D18" s="109"/>
      <c r="E18" s="111"/>
    </row>
    <row r="19" spans="1:5" x14ac:dyDescent="0.3">
      <c r="B19" s="112"/>
      <c r="C19" s="112"/>
      <c r="D19" s="113"/>
      <c r="E19" s="114"/>
    </row>
    <row r="20" spans="1:5" x14ac:dyDescent="0.3">
      <c r="B20" s="115"/>
      <c r="C20" s="115"/>
      <c r="D20" s="115"/>
      <c r="E20" s="2"/>
    </row>
    <row r="21" spans="1:5" x14ac:dyDescent="0.3">
      <c r="B21" s="116"/>
      <c r="C21" s="116"/>
      <c r="D21" s="109"/>
      <c r="E21" s="111"/>
    </row>
    <row r="22" spans="1:5" x14ac:dyDescent="0.3">
      <c r="B22" s="108"/>
      <c r="C22" s="108"/>
      <c r="D22" s="109"/>
      <c r="E22" s="110"/>
    </row>
  </sheetData>
  <sortState ref="A32:D34">
    <sortCondition ref="A32:A34"/>
  </sortState>
  <pageMargins left="0.7" right="0.7" top="0.75" bottom="0.75" header="0.3" footer="0.3"/>
  <pageSetup scale="120"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workbookViewId="0">
      <pane ySplit="4" topLeftCell="A42" activePane="bottomLeft" state="frozen"/>
      <selection pane="bottomLeft" sqref="A1:F50"/>
    </sheetView>
  </sheetViews>
  <sheetFormatPr defaultRowHeight="14.4" x14ac:dyDescent="0.3"/>
  <cols>
    <col min="1" max="1" width="7.6640625" customWidth="1"/>
    <col min="2" max="2" width="4.6640625" style="2" customWidth="1"/>
    <col min="3" max="4" width="24.6640625" style="2" customWidth="1"/>
    <col min="5" max="5" width="12.6640625" style="2" customWidth="1"/>
  </cols>
  <sheetData>
    <row r="1" spans="1:11" ht="21" x14ac:dyDescent="0.4">
      <c r="C1" s="20" t="s">
        <v>117</v>
      </c>
      <c r="F1" s="10"/>
      <c r="G1" s="10"/>
    </row>
    <row r="2" spans="1:11" ht="15" thickBot="1" x14ac:dyDescent="0.35">
      <c r="C2" s="4" t="s">
        <v>110</v>
      </c>
    </row>
    <row r="3" spans="1:11" ht="21" x14ac:dyDescent="0.4">
      <c r="A3" s="38" t="s">
        <v>107</v>
      </c>
      <c r="B3" s="39"/>
      <c r="C3" s="39" t="s">
        <v>81</v>
      </c>
      <c r="D3" s="39"/>
      <c r="E3" s="66" t="s">
        <v>45</v>
      </c>
    </row>
    <row r="4" spans="1:11" ht="15" thickBot="1" x14ac:dyDescent="0.35">
      <c r="A4" s="50" t="s">
        <v>46</v>
      </c>
      <c r="B4" s="43" t="s">
        <v>47</v>
      </c>
      <c r="C4" s="43" t="s">
        <v>62</v>
      </c>
      <c r="D4" s="24"/>
      <c r="E4" s="67" t="s">
        <v>49</v>
      </c>
      <c r="F4" s="61" t="s">
        <v>66</v>
      </c>
      <c r="G4" s="122" t="s">
        <v>108</v>
      </c>
      <c r="H4" s="122" t="s">
        <v>109</v>
      </c>
      <c r="I4" s="122" t="s">
        <v>98</v>
      </c>
      <c r="J4" s="122" t="s">
        <v>84</v>
      </c>
      <c r="K4" s="122" t="s">
        <v>91</v>
      </c>
    </row>
    <row r="5" spans="1:11" x14ac:dyDescent="0.3">
      <c r="A5" s="81">
        <v>1</v>
      </c>
      <c r="B5" s="100">
        <v>1</v>
      </c>
      <c r="C5" s="106" t="str">
        <f>VLOOKUP(B5,'Competitor Roster'!A:B,2,FALSE)</f>
        <v>Karen</v>
      </c>
      <c r="D5" s="106" t="str">
        <f>VLOOKUP(C5,'Competitor Roster'!B:C,2,FALSE)</f>
        <v>Matirosyan</v>
      </c>
      <c r="E5" s="96" t="s">
        <v>87</v>
      </c>
      <c r="F5" s="68">
        <v>3</v>
      </c>
      <c r="K5">
        <v>3</v>
      </c>
    </row>
    <row r="6" spans="1:11" ht="15" thickBot="1" x14ac:dyDescent="0.35">
      <c r="A6" s="81"/>
      <c r="B6" s="102">
        <v>2</v>
      </c>
      <c r="C6" s="107" t="str">
        <f>VLOOKUP(B6,'Competitor Roster'!A:B,2,FALSE)</f>
        <v>Romark</v>
      </c>
      <c r="D6" s="107" t="str">
        <f>VLOOKUP(C6,'Competitor Roster'!B:C,2,FALSE)</f>
        <v>Weiss</v>
      </c>
      <c r="E6" s="97">
        <v>0</v>
      </c>
      <c r="F6" s="73">
        <v>0</v>
      </c>
    </row>
    <row r="7" spans="1:11" x14ac:dyDescent="0.3">
      <c r="A7" s="81">
        <v>2</v>
      </c>
      <c r="B7" s="100">
        <v>3</v>
      </c>
      <c r="C7" s="105" t="str">
        <f>VLOOKUP(B7,'Competitor Roster'!A:B,2,FALSE)</f>
        <v xml:space="preserve">Kyle </v>
      </c>
      <c r="D7" s="106" t="str">
        <f>VLOOKUP(C7,'Competitor Roster'!B:C,2,FALSE)</f>
        <v>Gerrans</v>
      </c>
      <c r="E7" s="78" t="s">
        <v>87</v>
      </c>
      <c r="F7" s="69">
        <v>2</v>
      </c>
      <c r="G7">
        <v>2</v>
      </c>
    </row>
    <row r="8" spans="1:11" ht="15" thickBot="1" x14ac:dyDescent="0.35">
      <c r="A8" s="81"/>
      <c r="B8" s="102">
        <v>4</v>
      </c>
      <c r="C8" s="103" t="str">
        <f>VLOOKUP(B8,'Competitor Roster'!A:B,2,FALSE)</f>
        <v>Shawn</v>
      </c>
      <c r="D8" s="107" t="str">
        <f>VLOOKUP(C8,'Competitor Roster'!B:C,2,FALSE)</f>
        <v>Couch</v>
      </c>
      <c r="E8" s="78" t="s">
        <v>88</v>
      </c>
      <c r="F8" s="69">
        <v>1</v>
      </c>
      <c r="I8">
        <v>1</v>
      </c>
    </row>
    <row r="9" spans="1:11" x14ac:dyDescent="0.3">
      <c r="A9" s="81">
        <v>3</v>
      </c>
      <c r="B9" s="100">
        <v>5</v>
      </c>
      <c r="C9" s="101" t="str">
        <f>VLOOKUP(B9,'Competitor Roster'!A:B,2,FALSE)</f>
        <v xml:space="preserve">Ben </v>
      </c>
      <c r="D9" s="106" t="str">
        <f>VLOOKUP(C9,'Competitor Roster'!B:C,2,FALSE)</f>
        <v>Rudy</v>
      </c>
      <c r="E9" s="78" t="s">
        <v>87</v>
      </c>
      <c r="F9" s="69">
        <v>2</v>
      </c>
      <c r="H9">
        <v>2</v>
      </c>
    </row>
    <row r="10" spans="1:11" ht="15" thickBot="1" x14ac:dyDescent="0.35">
      <c r="A10" s="81"/>
      <c r="B10" s="102">
        <v>6</v>
      </c>
      <c r="C10" s="103" t="str">
        <f>VLOOKUP(B10,'Competitor Roster'!A:B,2,FALSE)</f>
        <v xml:space="preserve">Oj </v>
      </c>
      <c r="D10" s="107" t="str">
        <f>VLOOKUP(C10,'Competitor Roster'!B:C,2,FALSE)</f>
        <v>Haugen</v>
      </c>
      <c r="E10" s="78" t="s">
        <v>88</v>
      </c>
      <c r="F10" s="69">
        <v>1</v>
      </c>
      <c r="J10">
        <v>1</v>
      </c>
    </row>
    <row r="11" spans="1:11" ht="16.2" thickBot="1" x14ac:dyDescent="0.35">
      <c r="A11" s="81"/>
      <c r="B11" s="82"/>
      <c r="C11" s="83" t="s">
        <v>63</v>
      </c>
      <c r="D11" s="83"/>
      <c r="E11" s="78"/>
      <c r="F11" s="69"/>
    </row>
    <row r="12" spans="1:11" x14ac:dyDescent="0.3">
      <c r="A12" s="84">
        <v>4</v>
      </c>
      <c r="B12" s="100">
        <v>2</v>
      </c>
      <c r="C12" s="101" t="str">
        <f>VLOOKUP(B12,'Competitor Roster'!A:B,2,FALSE)</f>
        <v>Romark</v>
      </c>
      <c r="D12" s="106" t="str">
        <f>VLOOKUP(C12,'Competitor Roster'!B:C,2,FALSE)</f>
        <v>Weiss</v>
      </c>
      <c r="E12" s="97">
        <v>0</v>
      </c>
      <c r="F12" s="69">
        <v>0</v>
      </c>
    </row>
    <row r="13" spans="1:11" ht="15" thickBot="1" x14ac:dyDescent="0.35">
      <c r="A13" s="84"/>
      <c r="B13" s="102">
        <v>3</v>
      </c>
      <c r="C13" s="103" t="str">
        <f>VLOOKUP(B13,'Competitor Roster'!A:B,2,FALSE)</f>
        <v xml:space="preserve">Kyle </v>
      </c>
      <c r="D13" s="107" t="str">
        <f>VLOOKUP(C13,'Competitor Roster'!B:C,2,FALSE)</f>
        <v>Gerrans</v>
      </c>
      <c r="E13" s="78" t="s">
        <v>87</v>
      </c>
      <c r="F13" s="69">
        <v>3</v>
      </c>
      <c r="G13">
        <v>3</v>
      </c>
    </row>
    <row r="14" spans="1:11" x14ac:dyDescent="0.3">
      <c r="A14" s="84">
        <v>5</v>
      </c>
      <c r="B14" s="100">
        <v>4</v>
      </c>
      <c r="C14" s="101" t="str">
        <f>VLOOKUP(B14,'Competitor Roster'!A:B,2,FALSE)</f>
        <v>Shawn</v>
      </c>
      <c r="D14" s="106" t="str">
        <f>VLOOKUP(C14,'Competitor Roster'!B:C,2,FALSE)</f>
        <v>Couch</v>
      </c>
      <c r="E14" s="78" t="s">
        <v>87</v>
      </c>
      <c r="F14" s="69">
        <v>2</v>
      </c>
      <c r="I14">
        <v>2</v>
      </c>
    </row>
    <row r="15" spans="1:11" ht="15" thickBot="1" x14ac:dyDescent="0.35">
      <c r="A15" s="84"/>
      <c r="B15" s="102">
        <v>5</v>
      </c>
      <c r="C15" s="103" t="str">
        <f>VLOOKUP(B15,'Competitor Roster'!A:B,2,FALSE)</f>
        <v xml:space="preserve">Ben </v>
      </c>
      <c r="D15" s="107" t="str">
        <f>VLOOKUP(C15,'Competitor Roster'!B:C,2,FALSE)</f>
        <v>Rudy</v>
      </c>
      <c r="E15" s="78" t="s">
        <v>88</v>
      </c>
      <c r="F15" s="69">
        <v>1</v>
      </c>
      <c r="H15">
        <v>1</v>
      </c>
    </row>
    <row r="16" spans="1:11" x14ac:dyDescent="0.3">
      <c r="A16" s="84">
        <v>6</v>
      </c>
      <c r="B16" s="100">
        <v>6</v>
      </c>
      <c r="C16" s="101" t="str">
        <f>VLOOKUP(B16,'Competitor Roster'!A:B,2,FALSE)</f>
        <v xml:space="preserve">Oj </v>
      </c>
      <c r="D16" s="106" t="str">
        <f>VLOOKUP(C16,'Competitor Roster'!B:C,2,FALSE)</f>
        <v>Haugen</v>
      </c>
      <c r="E16" s="78" t="s">
        <v>87</v>
      </c>
      <c r="F16" s="69">
        <v>3</v>
      </c>
      <c r="J16">
        <v>3</v>
      </c>
    </row>
    <row r="17" spans="1:11" ht="15" thickBot="1" x14ac:dyDescent="0.35">
      <c r="A17" s="84"/>
      <c r="B17" s="102">
        <v>1</v>
      </c>
      <c r="C17" s="103" t="str">
        <f>VLOOKUP(B17,'Competitor Roster'!A:B,2,FALSE)</f>
        <v>Karen</v>
      </c>
      <c r="D17" s="107" t="str">
        <f>VLOOKUP(C17,'Competitor Roster'!B:C,2,FALSE)</f>
        <v>Matirosyan</v>
      </c>
      <c r="E17" s="78" t="s">
        <v>86</v>
      </c>
      <c r="F17" s="69">
        <v>0</v>
      </c>
      <c r="K17">
        <v>0</v>
      </c>
    </row>
    <row r="18" spans="1:11" ht="16.2" thickBot="1" x14ac:dyDescent="0.35">
      <c r="A18" s="84"/>
      <c r="B18" s="82"/>
      <c r="C18" s="83" t="s">
        <v>64</v>
      </c>
      <c r="D18" s="83"/>
      <c r="E18" s="78"/>
      <c r="F18" s="69"/>
    </row>
    <row r="19" spans="1:11" x14ac:dyDescent="0.3">
      <c r="A19" s="84">
        <v>7</v>
      </c>
      <c r="B19" s="100">
        <v>3</v>
      </c>
      <c r="C19" s="101" t="str">
        <f>VLOOKUP(B19,'Competitor Roster'!A:B,2,FALSE)</f>
        <v xml:space="preserve">Kyle </v>
      </c>
      <c r="D19" s="106" t="str">
        <f>VLOOKUP(C19,'Competitor Roster'!B:C,2,FALSE)</f>
        <v>Gerrans</v>
      </c>
      <c r="E19" s="78" t="s">
        <v>87</v>
      </c>
      <c r="F19" s="69">
        <v>3</v>
      </c>
      <c r="G19">
        <v>3</v>
      </c>
    </row>
    <row r="20" spans="1:11" ht="15" thickBot="1" x14ac:dyDescent="0.35">
      <c r="A20" s="84"/>
      <c r="B20" s="102">
        <v>5</v>
      </c>
      <c r="C20" s="103" t="str">
        <f>VLOOKUP(B20,'Competitor Roster'!A:B,2,FALSE)</f>
        <v xml:space="preserve">Ben </v>
      </c>
      <c r="D20" s="107" t="str">
        <f>VLOOKUP(C20,'Competitor Roster'!B:C,2,FALSE)</f>
        <v>Rudy</v>
      </c>
      <c r="E20" s="78" t="s">
        <v>86</v>
      </c>
      <c r="F20" s="69">
        <v>0</v>
      </c>
      <c r="H20">
        <v>0</v>
      </c>
    </row>
    <row r="21" spans="1:11" x14ac:dyDescent="0.3">
      <c r="A21" s="84">
        <v>8</v>
      </c>
      <c r="B21" s="100">
        <v>4</v>
      </c>
      <c r="C21" s="101" t="str">
        <f>VLOOKUP(B21,'Competitor Roster'!A:B,2,FALSE)</f>
        <v>Shawn</v>
      </c>
      <c r="D21" s="106" t="str">
        <f>VLOOKUP(C21,'Competitor Roster'!B:C,2,FALSE)</f>
        <v>Couch</v>
      </c>
      <c r="E21" s="78" t="s">
        <v>88</v>
      </c>
      <c r="F21" s="69">
        <v>1</v>
      </c>
      <c r="I21">
        <v>1</v>
      </c>
    </row>
    <row r="22" spans="1:11" ht="15" thickBot="1" x14ac:dyDescent="0.35">
      <c r="A22" s="84"/>
      <c r="B22" s="102">
        <v>1</v>
      </c>
      <c r="C22" s="103" t="str">
        <f>VLOOKUP(B22,'Competitor Roster'!A:B,2,FALSE)</f>
        <v>Karen</v>
      </c>
      <c r="D22" s="107" t="str">
        <f>VLOOKUP(C22,'Competitor Roster'!B:C,2,FALSE)</f>
        <v>Matirosyan</v>
      </c>
      <c r="E22" s="78" t="s">
        <v>87</v>
      </c>
      <c r="F22" s="69">
        <v>2</v>
      </c>
      <c r="K22">
        <v>2</v>
      </c>
    </row>
    <row r="23" spans="1:11" x14ac:dyDescent="0.3">
      <c r="A23" s="84">
        <v>9</v>
      </c>
      <c r="B23" s="100">
        <v>6</v>
      </c>
      <c r="C23" s="101" t="str">
        <f>VLOOKUP(B23,'Competitor Roster'!A:B,2,FALSE)</f>
        <v xml:space="preserve">Oj </v>
      </c>
      <c r="D23" s="106" t="str">
        <f>VLOOKUP(C23,'Competitor Roster'!B:C,2,FALSE)</f>
        <v>Haugen</v>
      </c>
      <c r="E23" s="78" t="s">
        <v>87</v>
      </c>
      <c r="F23" s="69">
        <v>3</v>
      </c>
      <c r="J23">
        <v>3</v>
      </c>
    </row>
    <row r="24" spans="1:11" ht="18.600000000000001" thickBot="1" x14ac:dyDescent="0.4">
      <c r="A24" s="84"/>
      <c r="B24" s="102">
        <v>2</v>
      </c>
      <c r="C24" s="103" t="str">
        <f>VLOOKUP(B24,'Competitor Roster'!A:B,2,FALSE)</f>
        <v>Romark</v>
      </c>
      <c r="D24" s="107" t="str">
        <f>VLOOKUP(C24,'Competitor Roster'!B:C,2,FALSE)</f>
        <v>Weiss</v>
      </c>
      <c r="E24" s="79" t="s">
        <v>86</v>
      </c>
      <c r="F24" s="120">
        <v>0</v>
      </c>
    </row>
    <row r="25" spans="1:11" ht="15" thickBot="1" x14ac:dyDescent="0.35">
      <c r="A25" s="84"/>
      <c r="B25" s="118"/>
      <c r="C25" s="121" t="s">
        <v>105</v>
      </c>
      <c r="D25" s="119"/>
      <c r="E25" s="79"/>
      <c r="F25" s="74"/>
    </row>
    <row r="26" spans="1:11" x14ac:dyDescent="0.3">
      <c r="A26" s="84">
        <v>10</v>
      </c>
      <c r="B26" s="81">
        <v>3</v>
      </c>
      <c r="C26" s="101" t="str">
        <f>VLOOKUP(B26,'Competitor Roster'!A:B,2,FALSE)</f>
        <v xml:space="preserve">Kyle </v>
      </c>
      <c r="D26" s="106" t="str">
        <f>VLOOKUP(C26,'Competitor Roster'!B:C,2,FALSE)</f>
        <v>Gerrans</v>
      </c>
      <c r="E26" s="79" t="s">
        <v>87</v>
      </c>
      <c r="F26" s="74">
        <v>3</v>
      </c>
      <c r="G26">
        <v>3</v>
      </c>
    </row>
    <row r="27" spans="1:11" ht="15" thickBot="1" x14ac:dyDescent="0.35">
      <c r="A27" s="84"/>
      <c r="B27" s="81">
        <v>6</v>
      </c>
      <c r="C27" s="105" t="str">
        <f>VLOOKUP(B27,'Competitor Roster'!A:B,2,FALSE)</f>
        <v xml:space="preserve">Oj </v>
      </c>
      <c r="D27" s="117" t="str">
        <f>VLOOKUP(C27,'Competitor Roster'!B:C,2,FALSE)</f>
        <v>Haugen</v>
      </c>
      <c r="E27" s="79" t="s">
        <v>86</v>
      </c>
      <c r="F27" s="74">
        <v>0</v>
      </c>
      <c r="J27">
        <v>0</v>
      </c>
    </row>
    <row r="28" spans="1:11" x14ac:dyDescent="0.3">
      <c r="A28" s="84">
        <v>11</v>
      </c>
      <c r="B28" s="100">
        <v>5</v>
      </c>
      <c r="C28" s="101" t="str">
        <f>VLOOKUP(B28,'Competitor Roster'!A:B,2,FALSE)</f>
        <v xml:space="preserve">Ben </v>
      </c>
      <c r="D28" s="106" t="str">
        <f>VLOOKUP(C28,'Competitor Roster'!B:C,2,FALSE)</f>
        <v>Rudy</v>
      </c>
      <c r="E28" s="79" t="s">
        <v>87</v>
      </c>
      <c r="F28" s="74">
        <v>3</v>
      </c>
      <c r="H28">
        <v>3</v>
      </c>
    </row>
    <row r="29" spans="1:11" ht="15" thickBot="1" x14ac:dyDescent="0.35">
      <c r="A29" s="84"/>
      <c r="B29" s="102">
        <v>2</v>
      </c>
      <c r="C29" s="105" t="str">
        <f>VLOOKUP(B29,'Competitor Roster'!A:B,2,FALSE)</f>
        <v>Romark</v>
      </c>
      <c r="D29" s="117" t="str">
        <f>VLOOKUP(C29,'Competitor Roster'!B:C,2,FALSE)</f>
        <v>Weiss</v>
      </c>
      <c r="E29" s="79" t="s">
        <v>86</v>
      </c>
      <c r="F29" s="74">
        <v>0</v>
      </c>
    </row>
    <row r="30" spans="1:11" x14ac:dyDescent="0.3">
      <c r="A30" s="84">
        <v>12</v>
      </c>
      <c r="B30" s="100">
        <v>1</v>
      </c>
      <c r="C30" s="101" t="str">
        <f>VLOOKUP(B30,'Competitor Roster'!A:B,2,FALSE)</f>
        <v>Karen</v>
      </c>
      <c r="D30" s="106" t="str">
        <f>VLOOKUP(C30,'Competitor Roster'!B:C,2,FALSE)</f>
        <v>Matirosyan</v>
      </c>
      <c r="E30" s="78" t="s">
        <v>86</v>
      </c>
      <c r="F30" s="69">
        <v>0</v>
      </c>
      <c r="K30">
        <v>0</v>
      </c>
    </row>
    <row r="31" spans="1:11" ht="15" thickBot="1" x14ac:dyDescent="0.35">
      <c r="A31" s="85"/>
      <c r="B31" s="102">
        <v>3</v>
      </c>
      <c r="C31" s="103" t="str">
        <f>VLOOKUP(B31,'Competitor Roster'!A:B,2,FALSE)</f>
        <v xml:space="preserve">Kyle </v>
      </c>
      <c r="D31" s="107" t="str">
        <f>VLOOKUP(C31,'Competitor Roster'!B:C,2,FALSE)</f>
        <v>Gerrans</v>
      </c>
      <c r="E31" s="80" t="s">
        <v>87</v>
      </c>
      <c r="F31" s="70">
        <v>3</v>
      </c>
      <c r="G31">
        <v>3</v>
      </c>
    </row>
    <row r="32" spans="1:11" ht="15" thickBot="1" x14ac:dyDescent="0.35">
      <c r="C32" s="4" t="s">
        <v>106</v>
      </c>
    </row>
    <row r="33" spans="1:11" x14ac:dyDescent="0.3">
      <c r="A33">
        <v>13</v>
      </c>
      <c r="B33" s="81">
        <v>6</v>
      </c>
      <c r="C33" s="101" t="str">
        <f>VLOOKUP(B33,'Competitor Roster'!A:B,2,FALSE)</f>
        <v xml:space="preserve">Oj </v>
      </c>
      <c r="D33" s="106" t="str">
        <f>VLOOKUP(C33,'Competitor Roster'!B:C,2,FALSE)</f>
        <v>Haugen</v>
      </c>
      <c r="E33" s="79" t="s">
        <v>86</v>
      </c>
      <c r="F33" s="74">
        <v>0</v>
      </c>
      <c r="J33">
        <v>0</v>
      </c>
    </row>
    <row r="34" spans="1:11" ht="15" thickBot="1" x14ac:dyDescent="0.35">
      <c r="B34" s="81">
        <v>4</v>
      </c>
      <c r="C34" s="105" t="str">
        <f>VLOOKUP(B34,'Competitor Roster'!A:B,2,FALSE)</f>
        <v>Shawn</v>
      </c>
      <c r="D34" s="117" t="str">
        <f>VLOOKUP(C34,'Competitor Roster'!B:C,2,FALSE)</f>
        <v>Couch</v>
      </c>
      <c r="E34" s="79" t="s">
        <v>87</v>
      </c>
      <c r="F34" s="74">
        <v>3</v>
      </c>
      <c r="I34">
        <v>3</v>
      </c>
    </row>
    <row r="35" spans="1:11" x14ac:dyDescent="0.3">
      <c r="A35">
        <v>14</v>
      </c>
      <c r="B35" s="100">
        <v>5</v>
      </c>
      <c r="C35" s="101" t="str">
        <f>VLOOKUP(B35,'Competitor Roster'!A:B,2,FALSE)</f>
        <v xml:space="preserve">Ben </v>
      </c>
      <c r="D35" s="106" t="str">
        <f>VLOOKUP(C35,'Competitor Roster'!B:C,2,FALSE)</f>
        <v>Rudy</v>
      </c>
      <c r="E35" s="79" t="s">
        <v>87</v>
      </c>
      <c r="F35" s="74">
        <v>2</v>
      </c>
      <c r="H35">
        <v>2</v>
      </c>
    </row>
    <row r="36" spans="1:11" ht="15" thickBot="1" x14ac:dyDescent="0.35">
      <c r="B36" s="102">
        <v>1</v>
      </c>
      <c r="C36" s="105" t="str">
        <f>VLOOKUP(B36,'Competitor Roster'!A:B,2,FALSE)</f>
        <v>Karen</v>
      </c>
      <c r="D36" s="117" t="str">
        <f>VLOOKUP(C36,'Competitor Roster'!B:C,2,FALSE)</f>
        <v>Matirosyan</v>
      </c>
      <c r="E36" s="79" t="s">
        <v>88</v>
      </c>
      <c r="F36" s="74">
        <v>1</v>
      </c>
      <c r="K36">
        <v>1</v>
      </c>
    </row>
    <row r="37" spans="1:11" x14ac:dyDescent="0.3">
      <c r="A37">
        <v>15</v>
      </c>
      <c r="B37" s="100">
        <v>4</v>
      </c>
      <c r="C37" s="101" t="str">
        <f>VLOOKUP(B37,'Competitor Roster'!A:B,2,FALSE)</f>
        <v>Shawn</v>
      </c>
      <c r="D37" s="106" t="str">
        <f>VLOOKUP(C37,'Competitor Roster'!B:C,2,FALSE)</f>
        <v>Couch</v>
      </c>
      <c r="E37" s="78" t="s">
        <v>87</v>
      </c>
      <c r="F37" s="69">
        <v>3</v>
      </c>
      <c r="I37">
        <v>3</v>
      </c>
    </row>
    <row r="38" spans="1:11" ht="15" thickBot="1" x14ac:dyDescent="0.35">
      <c r="B38" s="102">
        <v>2</v>
      </c>
      <c r="C38" s="103" t="str">
        <f>VLOOKUP(B38,'Competitor Roster'!A:B,2,FALSE)</f>
        <v>Romark</v>
      </c>
      <c r="D38" s="107" t="str">
        <f>VLOOKUP(C38,'Competitor Roster'!B:C,2,FALSE)</f>
        <v>Weiss</v>
      </c>
      <c r="E38" s="80" t="s">
        <v>86</v>
      </c>
      <c r="F38" s="70">
        <v>0</v>
      </c>
      <c r="G38">
        <f>SUM(G5:G37)</f>
        <v>14</v>
      </c>
      <c r="H38">
        <f>SUM(H5:H37)</f>
        <v>8</v>
      </c>
      <c r="I38">
        <f>SUM(I5:I37)</f>
        <v>10</v>
      </c>
      <c r="J38">
        <f>SUM(J5:J37)</f>
        <v>7</v>
      </c>
      <c r="K38">
        <f>SUM(K5:K37)</f>
        <v>6</v>
      </c>
    </row>
    <row r="39" spans="1:11" x14ac:dyDescent="0.3">
      <c r="B39" s="82"/>
      <c r="C39" s="82"/>
      <c r="D39" s="82"/>
      <c r="E39" s="127"/>
      <c r="F39" s="71"/>
    </row>
    <row r="40" spans="1:11" ht="21" x14ac:dyDescent="0.4">
      <c r="C40" s="20" t="s">
        <v>117</v>
      </c>
    </row>
    <row r="41" spans="1:11" ht="15" thickBot="1" x14ac:dyDescent="0.35">
      <c r="C41" s="4" t="s">
        <v>111</v>
      </c>
      <c r="D41" s="4" t="s">
        <v>112</v>
      </c>
    </row>
    <row r="42" spans="1:11" x14ac:dyDescent="0.3">
      <c r="A42" s="123" t="s">
        <v>114</v>
      </c>
      <c r="B42" s="39">
        <v>3</v>
      </c>
      <c r="C42" s="39" t="str">
        <f>VLOOKUP(B42,'Competitor Roster'!A:B,2,FALSE)</f>
        <v xml:space="preserve">Kyle </v>
      </c>
      <c r="D42" s="39" t="str">
        <f>VLOOKUP(C42,'Competitor Roster'!B:C,2,FALSE)</f>
        <v>Gerrans</v>
      </c>
      <c r="E42" s="39"/>
      <c r="F42" s="124">
        <v>14</v>
      </c>
    </row>
    <row r="43" spans="1:11" x14ac:dyDescent="0.3">
      <c r="A43" s="58" t="s">
        <v>115</v>
      </c>
      <c r="B43" s="24">
        <v>4</v>
      </c>
      <c r="C43" s="24" t="str">
        <f>VLOOKUP(B43,'Competitor Roster'!A:B,2,FALSE)</f>
        <v>Shawn</v>
      </c>
      <c r="D43" s="24" t="str">
        <f>VLOOKUP(C43,'Competitor Roster'!B:C,2,FALSE)</f>
        <v>Couch</v>
      </c>
      <c r="E43" s="24"/>
      <c r="F43" s="125">
        <v>10</v>
      </c>
    </row>
    <row r="44" spans="1:11" x14ac:dyDescent="0.3">
      <c r="A44" s="58" t="s">
        <v>116</v>
      </c>
      <c r="B44" s="24">
        <v>5</v>
      </c>
      <c r="C44" s="24" t="str">
        <f>VLOOKUP(B44,'Competitor Roster'!A:B,2,FALSE)</f>
        <v xml:space="preserve">Ben </v>
      </c>
      <c r="D44" s="24" t="str">
        <f>VLOOKUP(C44,'Competitor Roster'!B:C,2,FALSE)</f>
        <v>Rudy</v>
      </c>
      <c r="E44" s="24"/>
      <c r="F44" s="125">
        <v>8</v>
      </c>
    </row>
    <row r="45" spans="1:11" x14ac:dyDescent="0.3">
      <c r="A45" s="58"/>
      <c r="B45" s="24">
        <v>6</v>
      </c>
      <c r="C45" s="24" t="str">
        <f>VLOOKUP(B45,'Competitor Roster'!A:B,2,FALSE)</f>
        <v xml:space="preserve">Oj </v>
      </c>
      <c r="D45" s="24" t="str">
        <f>VLOOKUP(C45,'Competitor Roster'!B:C,2,FALSE)</f>
        <v>Haugen</v>
      </c>
      <c r="E45" s="24"/>
      <c r="F45" s="125">
        <v>7</v>
      </c>
    </row>
    <row r="46" spans="1:11" x14ac:dyDescent="0.3">
      <c r="A46" s="58"/>
      <c r="B46" s="24">
        <v>1</v>
      </c>
      <c r="C46" s="24" t="str">
        <f>VLOOKUP(B46,'Competitor Roster'!A:B,2,FALSE)</f>
        <v>Karen</v>
      </c>
      <c r="D46" s="24" t="str">
        <f>VLOOKUP(C46,'Competitor Roster'!B:C,2,FALSE)</f>
        <v>Matirosyan</v>
      </c>
      <c r="E46" s="24"/>
      <c r="F46" s="125">
        <v>6</v>
      </c>
    </row>
    <row r="47" spans="1:11" ht="15" thickBot="1" x14ac:dyDescent="0.35">
      <c r="A47" s="59"/>
      <c r="B47" s="43">
        <v>2</v>
      </c>
      <c r="C47" s="43" t="str">
        <f>VLOOKUP(B47,'Competitor Roster'!A:B,2,FALSE)</f>
        <v>Romark</v>
      </c>
      <c r="D47" s="43" t="str">
        <f>VLOOKUP(C47,'Competitor Roster'!B:C,2,FALSE)</f>
        <v>Weiss</v>
      </c>
      <c r="E47" s="43"/>
      <c r="F47" s="126">
        <v>0</v>
      </c>
    </row>
    <row r="48" spans="1:11" ht="15" thickBot="1" x14ac:dyDescent="0.35">
      <c r="C48" s="4" t="s">
        <v>111</v>
      </c>
      <c r="D48" s="4" t="s">
        <v>113</v>
      </c>
    </row>
    <row r="49" spans="1:6" x14ac:dyDescent="0.3">
      <c r="A49" s="123" t="s">
        <v>114</v>
      </c>
      <c r="B49" s="39">
        <v>1</v>
      </c>
      <c r="C49" s="39" t="str">
        <f>VLOOKUP(B49,'Competitor Roster'!A:B,2,FALSE)</f>
        <v>Karen</v>
      </c>
      <c r="D49" s="39" t="str">
        <f>VLOOKUP(C49,'Competitor Roster'!B:C,2,FALSE)</f>
        <v>Matirosyan</v>
      </c>
      <c r="E49" s="39"/>
      <c r="F49" s="55">
        <v>3</v>
      </c>
    </row>
    <row r="50" spans="1:6" ht="15" thickBot="1" x14ac:dyDescent="0.35">
      <c r="A50" s="59" t="s">
        <v>115</v>
      </c>
      <c r="B50" s="43">
        <v>2</v>
      </c>
      <c r="C50" s="43" t="str">
        <f>VLOOKUP(B50,'Competitor Roster'!A:B,2,FALSE)</f>
        <v>Romark</v>
      </c>
      <c r="D50" s="43" t="str">
        <f>VLOOKUP(C50,'Competitor Roster'!B:C,2,FALSE)</f>
        <v>Weiss</v>
      </c>
      <c r="E50" s="43"/>
      <c r="F50" s="95">
        <v>0</v>
      </c>
    </row>
  </sheetData>
  <pageMargins left="0.7" right="0.7" top="0.75" bottom="0.75" header="0.3" footer="0.3"/>
  <pageSetup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6" t="s">
        <v>50</v>
      </c>
      <c r="F1" s="60"/>
      <c r="G1" s="61" t="s">
        <v>66</v>
      </c>
      <c r="H1" s="61" t="s">
        <v>67</v>
      </c>
    </row>
    <row r="2" spans="1:8" ht="18" x14ac:dyDescent="0.35">
      <c r="A2" s="47" t="s">
        <v>51</v>
      </c>
      <c r="B2" s="39"/>
      <c r="C2" s="48" t="s">
        <v>52</v>
      </c>
      <c r="D2" s="39"/>
      <c r="E2" s="49"/>
      <c r="F2" s="40" t="s">
        <v>45</v>
      </c>
    </row>
    <row r="3" spans="1:8" x14ac:dyDescent="0.3">
      <c r="A3" s="41" t="s">
        <v>46</v>
      </c>
      <c r="B3" s="24" t="s">
        <v>47</v>
      </c>
      <c r="C3" s="24" t="s">
        <v>48</v>
      </c>
      <c r="D3" s="24" t="s">
        <v>47</v>
      </c>
      <c r="E3" s="24" t="s">
        <v>48</v>
      </c>
      <c r="F3" s="42" t="s">
        <v>49</v>
      </c>
    </row>
    <row r="4" spans="1:8" x14ac:dyDescent="0.3">
      <c r="A4" s="41">
        <v>1</v>
      </c>
      <c r="B4" s="24">
        <v>1</v>
      </c>
      <c r="C4" s="24" t="str">
        <f>VLOOKUP(B4,'Competitor Roster'!A:B,2,FALSE)</f>
        <v>Karen</v>
      </c>
      <c r="D4" s="24">
        <v>2</v>
      </c>
      <c r="E4" s="24" t="str">
        <f>VLOOKUP(D4,'Competitor Roster'!A:B,2,FALSE)</f>
        <v>Romark</v>
      </c>
      <c r="F4" s="62"/>
      <c r="G4" s="63">
        <v>3</v>
      </c>
      <c r="H4" s="63">
        <v>0</v>
      </c>
    </row>
    <row r="5" spans="1:8" x14ac:dyDescent="0.3">
      <c r="A5" s="41">
        <v>2</v>
      </c>
      <c r="B5" s="24">
        <v>3</v>
      </c>
      <c r="C5" s="24" t="str">
        <f>VLOOKUP(B5,'Competitor Roster'!A:B,2,FALSE)</f>
        <v xml:space="preserve">Kyle </v>
      </c>
      <c r="D5" s="24">
        <v>4</v>
      </c>
      <c r="E5" s="24" t="str">
        <f>VLOOKUP(D5,'Competitor Roster'!A:B,2,FALSE)</f>
        <v>Shawn</v>
      </c>
      <c r="F5" s="62"/>
      <c r="G5" s="63">
        <v>1</v>
      </c>
      <c r="H5" s="63">
        <v>2</v>
      </c>
    </row>
    <row r="6" spans="1:8" ht="15" thickBot="1" x14ac:dyDescent="0.35">
      <c r="A6" s="50">
        <v>3</v>
      </c>
      <c r="B6" s="43">
        <v>5</v>
      </c>
      <c r="C6" s="24" t="str">
        <f>VLOOKUP(B6,'Competitor Roster'!A:B,2,FALSE)</f>
        <v xml:space="preserve">Ben </v>
      </c>
      <c r="D6" s="24">
        <v>6</v>
      </c>
      <c r="E6" s="24" t="str">
        <f>VLOOKUP(D6,'Competitor Roster'!A:B,2,FALSE)</f>
        <v xml:space="preserve">Oj </v>
      </c>
      <c r="F6" s="64"/>
      <c r="G6" s="63">
        <v>1</v>
      </c>
      <c r="H6" s="63">
        <v>2</v>
      </c>
    </row>
    <row r="7" spans="1:8" ht="15" thickBot="1" x14ac:dyDescent="0.35">
      <c r="C7" s="6"/>
      <c r="D7" s="53"/>
      <c r="E7" s="54"/>
    </row>
    <row r="8" spans="1:8" ht="18" x14ac:dyDescent="0.35">
      <c r="A8" s="47" t="s">
        <v>51</v>
      </c>
      <c r="B8" s="39"/>
      <c r="C8" s="48" t="s">
        <v>53</v>
      </c>
      <c r="D8" s="39"/>
      <c r="E8" s="49"/>
      <c r="F8" s="40" t="s">
        <v>45</v>
      </c>
    </row>
    <row r="9" spans="1:8" x14ac:dyDescent="0.3">
      <c r="A9" s="41" t="s">
        <v>46</v>
      </c>
      <c r="B9" s="24" t="s">
        <v>47</v>
      </c>
      <c r="C9" s="24" t="s">
        <v>48</v>
      </c>
      <c r="D9" s="24" t="s">
        <v>47</v>
      </c>
      <c r="E9" s="24" t="s">
        <v>48</v>
      </c>
      <c r="F9" s="42" t="s">
        <v>49</v>
      </c>
    </row>
    <row r="10" spans="1:8" x14ac:dyDescent="0.3">
      <c r="A10" s="41">
        <v>4</v>
      </c>
      <c r="B10" s="24">
        <v>1</v>
      </c>
      <c r="C10" s="24" t="str">
        <f>VLOOKUP(B10,'Competitor Roster'!A:B,2,FALSE)</f>
        <v>Karen</v>
      </c>
      <c r="D10" s="24">
        <v>6</v>
      </c>
      <c r="E10" s="24" t="str">
        <f>VLOOKUP(D10,'Competitor Roster'!A:B,2,FALSE)</f>
        <v xml:space="preserve">Oj </v>
      </c>
      <c r="F10" s="62"/>
      <c r="G10" s="63">
        <v>1</v>
      </c>
      <c r="H10" s="63">
        <v>2</v>
      </c>
    </row>
    <row r="11" spans="1:8" x14ac:dyDescent="0.3">
      <c r="A11" s="41">
        <v>5</v>
      </c>
      <c r="B11" s="24">
        <v>2</v>
      </c>
      <c r="C11" s="24" t="str">
        <f>VLOOKUP(B11,'Competitor Roster'!A:B,2,FALSE)</f>
        <v>Romark</v>
      </c>
      <c r="D11" s="24">
        <v>3</v>
      </c>
      <c r="E11" s="24" t="str">
        <f>VLOOKUP(D11,'Competitor Roster'!A:B,2,FALSE)</f>
        <v xml:space="preserve">Kyle </v>
      </c>
      <c r="F11" s="62"/>
      <c r="G11" s="63">
        <v>1</v>
      </c>
      <c r="H11" s="63">
        <v>2</v>
      </c>
    </row>
    <row r="12" spans="1:8" ht="15" thickBot="1" x14ac:dyDescent="0.35">
      <c r="A12" s="50">
        <v>6</v>
      </c>
      <c r="B12" s="43">
        <v>4</v>
      </c>
      <c r="C12" s="43" t="str">
        <f>VLOOKUP(B12,'Competitor Roster'!A:B,2,FALSE)</f>
        <v>Shawn</v>
      </c>
      <c r="D12" s="43">
        <v>5</v>
      </c>
      <c r="E12" s="43" t="str">
        <f>VLOOKUP(D12,'Competitor Roster'!A:B,2,FALSE)</f>
        <v xml:space="preserve">Ben </v>
      </c>
      <c r="F12" s="64"/>
      <c r="G12" s="63">
        <v>3</v>
      </c>
      <c r="H12" s="63">
        <v>0</v>
      </c>
    </row>
    <row r="13" spans="1:8" x14ac:dyDescent="0.3">
      <c r="C13" s="10" t="s">
        <v>54</v>
      </c>
      <c r="D13" s="4"/>
      <c r="E13" s="10"/>
    </row>
    <row r="14" spans="1:8" ht="15" thickBot="1" x14ac:dyDescent="0.35">
      <c r="C14" s="10"/>
      <c r="D14" s="4"/>
      <c r="E14" s="10"/>
    </row>
    <row r="15" spans="1:8" ht="18" x14ac:dyDescent="0.35">
      <c r="A15" s="47" t="s">
        <v>51</v>
      </c>
      <c r="B15" s="39"/>
      <c r="C15" s="48" t="s">
        <v>55</v>
      </c>
      <c r="D15" s="39"/>
      <c r="E15" s="55"/>
      <c r="F15" s="40" t="s">
        <v>45</v>
      </c>
    </row>
    <row r="16" spans="1:8" x14ac:dyDescent="0.3">
      <c r="A16" s="41" t="s">
        <v>46</v>
      </c>
      <c r="B16" s="24" t="s">
        <v>47</v>
      </c>
      <c r="C16" s="24" t="s">
        <v>48</v>
      </c>
      <c r="D16" s="24" t="s">
        <v>47</v>
      </c>
      <c r="E16" s="56" t="s">
        <v>48</v>
      </c>
      <c r="F16" s="42" t="s">
        <v>49</v>
      </c>
    </row>
    <row r="17" spans="1:8" x14ac:dyDescent="0.3">
      <c r="A17" s="41">
        <v>7</v>
      </c>
      <c r="B17" s="24"/>
      <c r="C17" s="24" t="s">
        <v>10</v>
      </c>
      <c r="D17" s="24"/>
      <c r="E17" s="56" t="s">
        <v>10</v>
      </c>
      <c r="F17" s="62"/>
      <c r="G17" s="63"/>
      <c r="H17" s="63"/>
    </row>
    <row r="18" spans="1:8" ht="15" thickBot="1" x14ac:dyDescent="0.35">
      <c r="A18" s="50">
        <v>8</v>
      </c>
      <c r="B18" s="43"/>
      <c r="C18" s="43" t="s">
        <v>10</v>
      </c>
      <c r="D18" s="43"/>
      <c r="E18" s="57" t="s">
        <v>10</v>
      </c>
      <c r="F18" s="64"/>
      <c r="G18" s="63"/>
      <c r="H18" s="63"/>
    </row>
    <row r="19" spans="1:8" ht="15" thickBot="1" x14ac:dyDescent="0.35">
      <c r="A19" s="24"/>
      <c r="B19" s="24"/>
      <c r="C19" s="24"/>
      <c r="D19" s="24"/>
      <c r="E19" s="24"/>
      <c r="F19" s="5"/>
    </row>
    <row r="20" spans="1:8" ht="18" x14ac:dyDescent="0.35">
      <c r="A20" s="47" t="s">
        <v>51</v>
      </c>
      <c r="B20" s="39"/>
      <c r="C20" s="48" t="s">
        <v>61</v>
      </c>
      <c r="D20" s="39"/>
      <c r="E20" s="55"/>
      <c r="F20" s="40" t="s">
        <v>45</v>
      </c>
    </row>
    <row r="21" spans="1:8" x14ac:dyDescent="0.3">
      <c r="A21" s="41" t="s">
        <v>46</v>
      </c>
      <c r="B21" s="24" t="s">
        <v>47</v>
      </c>
      <c r="C21" s="24" t="s">
        <v>48</v>
      </c>
      <c r="D21" s="24" t="s">
        <v>47</v>
      </c>
      <c r="E21" s="56" t="s">
        <v>48</v>
      </c>
      <c r="F21" s="42" t="s">
        <v>49</v>
      </c>
    </row>
    <row r="22" spans="1:8" x14ac:dyDescent="0.3">
      <c r="A22" s="41">
        <v>9</v>
      </c>
      <c r="B22" s="24"/>
      <c r="C22" s="24" t="s">
        <v>10</v>
      </c>
      <c r="D22" s="24"/>
      <c r="E22" s="56" t="s">
        <v>10</v>
      </c>
      <c r="F22" s="58"/>
      <c r="G22" s="63"/>
      <c r="H22" s="63"/>
    </row>
    <row r="23" spans="1:8" ht="15" thickBot="1" x14ac:dyDescent="0.35">
      <c r="A23" s="50">
        <v>10</v>
      </c>
      <c r="B23" s="43"/>
      <c r="C23" s="43" t="s">
        <v>10</v>
      </c>
      <c r="D23" s="43"/>
      <c r="E23" s="57" t="s">
        <v>10</v>
      </c>
      <c r="F23" s="59"/>
      <c r="G23" s="63"/>
      <c r="H23" s="63"/>
    </row>
    <row r="24" spans="1:8" ht="174.6" x14ac:dyDescent="0.3">
      <c r="C24" s="52" t="s">
        <v>56</v>
      </c>
      <c r="E24" s="52" t="s">
        <v>57</v>
      </c>
    </row>
    <row r="26" spans="1:8" ht="21.6" thickBot="1" x14ac:dyDescent="0.45">
      <c r="A26" s="46" t="s">
        <v>50</v>
      </c>
    </row>
    <row r="27" spans="1:8" ht="18" x14ac:dyDescent="0.35">
      <c r="A27" s="47" t="s">
        <v>58</v>
      </c>
      <c r="B27" s="39"/>
      <c r="C27" s="48" t="s">
        <v>52</v>
      </c>
      <c r="D27" s="39"/>
      <c r="E27" s="49"/>
      <c r="F27" s="40" t="s">
        <v>45</v>
      </c>
    </row>
    <row r="28" spans="1:8" x14ac:dyDescent="0.3">
      <c r="A28" s="41" t="s">
        <v>46</v>
      </c>
      <c r="B28" s="24" t="s">
        <v>47</v>
      </c>
      <c r="C28" s="24" t="s">
        <v>48</v>
      </c>
      <c r="D28" s="24" t="s">
        <v>47</v>
      </c>
      <c r="E28" s="24" t="s">
        <v>48</v>
      </c>
      <c r="F28" s="42" t="s">
        <v>49</v>
      </c>
    </row>
    <row r="29" spans="1:8" x14ac:dyDescent="0.3">
      <c r="A29" s="41">
        <v>1</v>
      </c>
      <c r="B29" s="24">
        <v>1</v>
      </c>
      <c r="C29" s="5"/>
      <c r="D29" s="24">
        <v>2</v>
      </c>
      <c r="E29" s="5"/>
      <c r="F29" s="44"/>
    </row>
    <row r="30" spans="1:8" x14ac:dyDescent="0.3">
      <c r="A30" s="41">
        <v>2</v>
      </c>
      <c r="B30" s="24">
        <v>3</v>
      </c>
      <c r="C30" s="5"/>
      <c r="D30" s="24">
        <v>4</v>
      </c>
      <c r="E30" s="5"/>
      <c r="F30" s="44"/>
    </row>
    <row r="31" spans="1:8" x14ac:dyDescent="0.3">
      <c r="A31" s="41">
        <v>3</v>
      </c>
      <c r="B31" s="24">
        <v>5</v>
      </c>
      <c r="C31" s="5"/>
      <c r="D31" s="24">
        <v>6</v>
      </c>
      <c r="E31" s="5"/>
      <c r="F31" s="44"/>
    </row>
    <row r="32" spans="1:8" ht="15" thickBot="1" x14ac:dyDescent="0.35">
      <c r="A32" s="50" t="s">
        <v>59</v>
      </c>
      <c r="B32" s="43">
        <v>7</v>
      </c>
      <c r="C32" s="51"/>
      <c r="D32" s="43">
        <v>0</v>
      </c>
      <c r="E32" s="51"/>
      <c r="F32" s="45"/>
    </row>
    <row r="33" spans="1:6" ht="15" thickBot="1" x14ac:dyDescent="0.35"/>
    <row r="34" spans="1:6" ht="18" x14ac:dyDescent="0.35">
      <c r="A34" s="47" t="s">
        <v>58</v>
      </c>
      <c r="B34" s="39"/>
      <c r="C34" s="48" t="s">
        <v>53</v>
      </c>
      <c r="D34" s="39"/>
      <c r="E34" s="49"/>
      <c r="F34" s="40" t="s">
        <v>45</v>
      </c>
    </row>
    <row r="35" spans="1:6" x14ac:dyDescent="0.3">
      <c r="A35" s="41" t="s">
        <v>46</v>
      </c>
      <c r="B35" s="24" t="s">
        <v>47</v>
      </c>
      <c r="C35" s="24" t="s">
        <v>48</v>
      </c>
      <c r="D35" s="24" t="s">
        <v>47</v>
      </c>
      <c r="E35" s="24" t="s">
        <v>48</v>
      </c>
      <c r="F35" s="42" t="s">
        <v>49</v>
      </c>
    </row>
    <row r="36" spans="1:6" x14ac:dyDescent="0.3">
      <c r="A36" s="41">
        <v>4</v>
      </c>
      <c r="B36" s="24">
        <v>7</v>
      </c>
      <c r="C36" s="24"/>
      <c r="D36" s="24">
        <v>1</v>
      </c>
      <c r="E36" s="24"/>
      <c r="F36" s="42"/>
    </row>
    <row r="37" spans="1:6" x14ac:dyDescent="0.3">
      <c r="A37" s="41">
        <v>5</v>
      </c>
      <c r="B37" s="24">
        <v>2</v>
      </c>
      <c r="C37" s="5"/>
      <c r="D37" s="24">
        <v>3</v>
      </c>
      <c r="E37" s="5" t="s">
        <v>10</v>
      </c>
      <c r="F37" s="44"/>
    </row>
    <row r="38" spans="1:6" x14ac:dyDescent="0.3">
      <c r="A38" s="41">
        <v>6</v>
      </c>
      <c r="B38" s="24">
        <v>4</v>
      </c>
      <c r="C38" s="5"/>
      <c r="D38" s="24">
        <v>5</v>
      </c>
      <c r="E38" s="5"/>
      <c r="F38" s="44"/>
    </row>
    <row r="39" spans="1:6" ht="15" thickBot="1" x14ac:dyDescent="0.35">
      <c r="A39" s="50">
        <v>7</v>
      </c>
      <c r="B39" s="43">
        <v>6</v>
      </c>
      <c r="C39" s="51"/>
      <c r="D39" s="43">
        <v>7</v>
      </c>
      <c r="E39" s="51"/>
      <c r="F39" s="45"/>
    </row>
    <row r="40" spans="1:6" x14ac:dyDescent="0.3">
      <c r="C40" s="10" t="s">
        <v>54</v>
      </c>
      <c r="D40" s="4"/>
      <c r="E40" s="10"/>
    </row>
    <row r="41" spans="1:6" ht="15" thickBot="1" x14ac:dyDescent="0.35">
      <c r="C41" s="10"/>
      <c r="D41" s="4"/>
      <c r="E41" s="10"/>
    </row>
    <row r="42" spans="1:6" ht="18" x14ac:dyDescent="0.35">
      <c r="A42" s="47" t="s">
        <v>58</v>
      </c>
      <c r="B42" s="39"/>
      <c r="C42" s="48" t="s">
        <v>55</v>
      </c>
      <c r="D42" s="39"/>
      <c r="E42" s="49"/>
      <c r="F42" s="40" t="s">
        <v>45</v>
      </c>
    </row>
    <row r="43" spans="1:6" x14ac:dyDescent="0.3">
      <c r="A43" s="41" t="s">
        <v>46</v>
      </c>
      <c r="B43" s="24" t="s">
        <v>47</v>
      </c>
      <c r="C43" s="24" t="s">
        <v>48</v>
      </c>
      <c r="D43" s="24" t="s">
        <v>47</v>
      </c>
      <c r="E43" s="24" t="s">
        <v>48</v>
      </c>
      <c r="F43" s="42" t="s">
        <v>49</v>
      </c>
    </row>
    <row r="44" spans="1:6" x14ac:dyDescent="0.3">
      <c r="A44" s="41">
        <v>8</v>
      </c>
      <c r="B44" s="24"/>
      <c r="C44" s="5"/>
      <c r="D44" s="24"/>
      <c r="E44" s="5"/>
      <c r="F44" s="44"/>
    </row>
    <row r="45" spans="1:6" x14ac:dyDescent="0.3">
      <c r="A45" s="41">
        <v>9</v>
      </c>
      <c r="B45" s="24"/>
      <c r="C45" s="5"/>
      <c r="D45" s="24"/>
      <c r="E45" s="5"/>
      <c r="F45" s="44"/>
    </row>
    <row r="46" spans="1:6" ht="15" thickBot="1" x14ac:dyDescent="0.35">
      <c r="A46" s="50">
        <v>10</v>
      </c>
      <c r="B46" s="43"/>
      <c r="C46" s="51"/>
      <c r="D46" s="43"/>
      <c r="E46" s="51"/>
      <c r="F46" s="45"/>
    </row>
    <row r="47" spans="1:6" ht="174.6" x14ac:dyDescent="0.3">
      <c r="C47" s="52" t="s">
        <v>56</v>
      </c>
      <c r="E47" s="52"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Karen</v>
      </c>
      <c r="C3" s="24" t="str">
        <f>VLOOKUP(B3,'Competitor Roster'!B:D,2,FALSE)</f>
        <v>Matirosyan</v>
      </c>
      <c r="D3" s="71" t="str">
        <f>VLOOKUP(A3,'Round Robin'!B:F,4,FALSE)</f>
        <v>2</v>
      </c>
      <c r="E3" s="71" t="str">
        <f>VLOOKUP(A3,'Round Robin'!B:F,4,FALSE)</f>
        <v>2</v>
      </c>
      <c r="F3" s="65"/>
      <c r="G3" s="65"/>
    </row>
    <row r="4" spans="1:7" x14ac:dyDescent="0.3">
      <c r="A4">
        <v>2</v>
      </c>
      <c r="B4" s="24" t="str">
        <f>VLOOKUP(A4,'Competitor Roster'!A:B,2,FALSE)</f>
        <v>Romark</v>
      </c>
      <c r="C4" s="24" t="str">
        <f>VLOOKUP(B4,'Competitor Roster'!B:D,2,FALSE)</f>
        <v>Weiss</v>
      </c>
      <c r="D4" s="71">
        <f>VLOOKUP(A4,'Round Robin'!B:F,4,FALSE)</f>
        <v>0</v>
      </c>
      <c r="E4" s="71">
        <f>VLOOKUP(A4,'Round Robin'!B:F,4,FALSE)</f>
        <v>0</v>
      </c>
      <c r="F4" s="65"/>
      <c r="G4" s="65"/>
    </row>
    <row r="5" spans="1:7" x14ac:dyDescent="0.3">
      <c r="A5">
        <v>3</v>
      </c>
      <c r="B5" s="24" t="str">
        <f>VLOOKUP(A5,'Competitor Roster'!A:B,2,FALSE)</f>
        <v xml:space="preserve">Kyle </v>
      </c>
      <c r="C5" s="24" t="str">
        <f>VLOOKUP(B5,'Competitor Roster'!B:D,2,FALSE)</f>
        <v>Gerrans</v>
      </c>
      <c r="D5" s="71" t="str">
        <f>VLOOKUP(A5,'Round Robin'!B:F,4,FALSE)</f>
        <v>2</v>
      </c>
      <c r="E5" s="71" t="str">
        <f>VLOOKUP(A5,'Round Robin'!B:F,4,FALSE)</f>
        <v>2</v>
      </c>
      <c r="F5" s="65"/>
      <c r="G5" s="65"/>
    </row>
    <row r="6" spans="1:7" x14ac:dyDescent="0.3">
      <c r="A6">
        <v>4</v>
      </c>
      <c r="B6" s="24" t="str">
        <f>VLOOKUP(A6,'Competitor Roster'!A:B,2,FALSE)</f>
        <v>Shawn</v>
      </c>
      <c r="C6" s="24" t="str">
        <f>VLOOKUP(B6,'Competitor Roster'!B:D,2,FALSE)</f>
        <v>Couch</v>
      </c>
      <c r="D6" s="71" t="str">
        <f>VLOOKUP(A6,'Round Robin'!B:F,4,FALSE)</f>
        <v>1</v>
      </c>
      <c r="E6" s="71" t="str">
        <f>VLOOKUP(A6,'Round Robin'!B:F,4,FALSE)</f>
        <v>1</v>
      </c>
      <c r="F6" s="65"/>
      <c r="G6" s="65"/>
    </row>
    <row r="7" spans="1:7" x14ac:dyDescent="0.3">
      <c r="A7">
        <v>5</v>
      </c>
      <c r="B7" s="24" t="str">
        <f>VLOOKUP(A7,'Competitor Roster'!A:B,2,FALSE)</f>
        <v xml:space="preserve">Ben </v>
      </c>
      <c r="C7" s="24" t="str">
        <f>VLOOKUP(B7,'Competitor Roster'!B:D,2,FALSE)</f>
        <v>Rudy</v>
      </c>
      <c r="D7" s="71" t="str">
        <f>VLOOKUP(A7,'Round Robin'!B:F,4,FALSE)</f>
        <v>2</v>
      </c>
      <c r="E7" s="71" t="str">
        <f>VLOOKUP(A7,'Round Robin'!B:F,4,FALSE)</f>
        <v>2</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E. Haugen</cp:lastModifiedBy>
  <cp:lastPrinted>2017-06-25T15:33:50Z</cp:lastPrinted>
  <dcterms:created xsi:type="dcterms:W3CDTF">2012-12-13T18:30:16Z</dcterms:created>
  <dcterms:modified xsi:type="dcterms:W3CDTF">2017-06-25T15:34:01Z</dcterms:modified>
</cp:coreProperties>
</file>