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C:\Users\Odd E. Haugen\Documents\Documents\Strongman\MAS Wrestling\AAU\"/>
    </mc:Choice>
  </mc:AlternateContent>
  <bookViews>
    <workbookView xWindow="288" yWindow="192" windowWidth="11460" windowHeight="5976" firstSheet="5" activeTab="1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Roster'!$A$2:$E$6</definedName>
    <definedName name="_xlnm.Print_Area" localSheetId="2">'Heavy Weight Men'!$A$1:$L$34</definedName>
    <definedName name="_xlnm.Print_Area" localSheetId="6">'Round Robin'!$A$1:$F$12</definedName>
    <definedName name="_xlnm.Print_Area" localSheetId="8">'Score Sheet'!$A$1:$C$9</definedName>
    <definedName name="_xlnm.Print_Area" localSheetId="10">'Score Sheet '!$A$1:$I$9</definedName>
    <definedName name="_xlnm.Print_Area" localSheetId="9">'Score Sheet (2)'!$A$1:$C$9</definedName>
  </definedNames>
  <calcPr calcId="171027"/>
</workbook>
</file>

<file path=xl/calcChain.xml><?xml version="1.0" encoding="utf-8"?>
<calcChain xmlns="http://schemas.openxmlformats.org/spreadsheetml/2006/main">
  <c r="A1" i="14" l="1"/>
  <c r="A2" i="14"/>
  <c r="A1" i="9"/>
  <c r="A2" i="9"/>
  <c r="D12" i="9" l="1"/>
  <c r="C12" i="9"/>
  <c r="D11" i="9"/>
  <c r="C11" i="9"/>
  <c r="D9" i="9"/>
  <c r="C9" i="9"/>
  <c r="D8" i="9"/>
  <c r="C8" i="9"/>
  <c r="D6" i="9"/>
  <c r="C6" i="9"/>
  <c r="D5" i="9"/>
  <c r="A4" i="14" l="1"/>
  <c r="B4" i="14"/>
  <c r="E4" i="14"/>
  <c r="F4" i="14"/>
  <c r="B6" i="14"/>
  <c r="E6" i="14"/>
  <c r="F6" i="14"/>
  <c r="A5" i="14"/>
  <c r="B5" i="14"/>
  <c r="E5" i="14"/>
  <c r="F5" i="14"/>
  <c r="A8" i="14"/>
  <c r="B8" i="14"/>
  <c r="E8" i="14"/>
  <c r="F8" i="14"/>
  <c r="A7" i="14"/>
  <c r="B7" i="14"/>
  <c r="E7" i="14"/>
  <c r="F7" i="14"/>
  <c r="B9" i="14"/>
  <c r="E9" i="14"/>
  <c r="F9" i="14"/>
  <c r="A3" i="14"/>
  <c r="B3" i="14"/>
  <c r="C3" i="14"/>
  <c r="E3" i="14"/>
  <c r="F3"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D9" i="14" l="1"/>
  <c r="C9" i="14"/>
  <c r="D7" i="14"/>
  <c r="C7" i="14"/>
  <c r="D5" i="14"/>
  <c r="C5" i="14"/>
  <c r="G9" i="14"/>
  <c r="G7" i="14"/>
  <c r="G5" i="14"/>
  <c r="B7" i="12"/>
  <c r="C7" i="12" s="1"/>
  <c r="B6" i="12"/>
  <c r="C6" i="12" s="1"/>
  <c r="B5" i="12"/>
  <c r="C5" i="12" s="1"/>
  <c r="B4" i="12"/>
  <c r="C4" i="12" s="1"/>
  <c r="B3" i="12"/>
  <c r="E12" i="10"/>
  <c r="E11" i="10"/>
  <c r="E10" i="10"/>
  <c r="C12" i="10"/>
  <c r="C11" i="10"/>
  <c r="C10" i="10"/>
  <c r="E6" i="10"/>
  <c r="E5" i="10"/>
  <c r="E4" i="10"/>
  <c r="C6" i="10"/>
  <c r="C5" i="10"/>
  <c r="C4" i="10"/>
  <c r="C5" i="9"/>
  <c r="E18" i="7"/>
  <c r="B7" i="7"/>
  <c r="E7" i="7" s="1"/>
  <c r="H30" i="1"/>
  <c r="H14" i="1"/>
  <c r="H24" i="1"/>
  <c r="H8" i="1"/>
  <c r="E21" i="1"/>
  <c r="E9" i="1"/>
  <c r="C3" i="12" l="1"/>
</calcChain>
</file>

<file path=xl/sharedStrings.xml><?xml version="1.0" encoding="utf-8"?>
<sst xmlns="http://schemas.openxmlformats.org/spreadsheetml/2006/main" count="380" uniqueCount="100">
  <si>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</si>
  <si>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</si>
  <si>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</si>
  <si>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</si>
  <si>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</si>
  <si>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</si>
  <si>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</si>
  <si>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</si>
  <si>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</si>
  <si>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</si>
  <si>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</si>
  <si>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</si>
  <si>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</si>
  <si>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</si>
  <si>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</si>
  <si>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</si>
  <si>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</si>
  <si>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</si>
  <si>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</si>
  <si>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</si>
  <si>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</si>
  <si>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</si>
  <si>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</si>
  <si>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</si>
  <si>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</si>
  <si>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</si>
  <si>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</si>
  <si>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</si>
  <si>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</si>
  <si>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</si>
  <si>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</si>
  <si>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</si>
  <si>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</si>
  <si>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</si>
  <si>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</si>
  <si>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</si>
  <si>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</si>
  <si>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</si>
  <si>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</si>
  <si>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</si>
  <si>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</si>
  <si>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</si>
  <si>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</si>
  <si>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</si>
  <si>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</si>
  <si>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</si>
  <si>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</si>
  <si>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</si>
  <si>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</si>
  <si>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</si>
  <si>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</si>
  <si>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</si>
  <si>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</si>
  <si>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</si>
  <si>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</si>
  <si>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</si>
  <si>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</si>
  <si>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</si>
  <si>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</si>
  <si>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</si>
  <si>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</si>
  <si>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</si>
  <si>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</si>
  <si>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</si>
  <si>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</si>
  <si>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</si>
  <si>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</si>
  <si>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</si>
  <si>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</si>
  <si>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</si>
  <si>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DIRECTIONS</t>
  </si>
  <si>
    <t>Input registered athletes names above</t>
  </si>
  <si>
    <t>a</t>
  </si>
  <si>
    <t>b</t>
  </si>
  <si>
    <t>c</t>
  </si>
  <si>
    <t>Fight Schedule</t>
  </si>
  <si>
    <t>The Round Robin Fight Schedule is now created for you on the "Round Robin" tab</t>
  </si>
  <si>
    <t>d</t>
  </si>
  <si>
    <t>e.</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</si>
  <si>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</si>
  <si>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</si>
  <si>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Placing</t>
  </si>
  <si>
    <r>
      <t xml:space="preserve">Input final </t>
    </r>
    <r>
      <rPr>
        <sz val="9"/>
        <color theme="6"/>
        <rFont val="Calibri"/>
        <family val="2"/>
        <scheme val="minor"/>
      </rPr>
      <t>Placings</t>
    </r>
    <r>
      <rPr>
        <sz val="9"/>
        <color theme="1"/>
        <rFont val="Calibri"/>
        <family val="2"/>
        <scheme val="minor"/>
      </rPr>
      <t xml:space="preserve"> in "Score Sheet" tab</t>
    </r>
  </si>
  <si>
    <t>Lightweight Women</t>
  </si>
  <si>
    <t>Aida Michelle</t>
  </si>
  <si>
    <t>Velez</t>
  </si>
  <si>
    <t>F</t>
  </si>
  <si>
    <t>Lisa</t>
  </si>
  <si>
    <t>Voss</t>
  </si>
  <si>
    <t>50+</t>
  </si>
  <si>
    <t>Women's Open</t>
  </si>
  <si>
    <t xml:space="preserve">Kathy </t>
  </si>
  <si>
    <t>Tokunaga</t>
  </si>
  <si>
    <t>2</t>
  </si>
  <si>
    <t>1</t>
  </si>
  <si>
    <t>0</t>
  </si>
  <si>
    <t>2017 AAU National MAS Wrestling Challenge</t>
  </si>
  <si>
    <t>Gold medal</t>
  </si>
  <si>
    <t>Bronze medal</t>
  </si>
  <si>
    <t>Silver medal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</si>
</sst>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sz val="9"/>
      <color theme="1"/>
      <name val="Calibri"/>
      <family val="2"/>
      <scheme val="minor"/>
    </font>
    <font>
      <sz val="9"/>
      <color theme="6"/>
      <name val="Calibri"/>
      <family val="2"/>
      <scheme val="minor"/>
    </font>
    <font>
      <b/>
      <sz val="10"/>
      <color theme="1"/>
      <name val="Calibri"/>
      <family val="2"/>
      <scheme val="minor"/>
    </font>
    <font>
      <sz val="10"/>
      <color theme="1"/>
      <name val="Calibri"/>
      <family val="2"/>
      <scheme val="minor"/>
    </font>
    <font>
      <sz val="18"/>
      <color theme="1"/>
      <name val="Calibri"/>
      <family val="2"/>
      <scheme val="minor"/>
    </font>
    <font>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1">
    <xf numFmtId="0" fontId="0" fillId="0" borderId="0"/>
  </cellStyleXfs>
  <cellXfs count="125">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0" xfId="0" applyFill="1" applyBorder="1"/>
    <xf numFmtId="0" fontId="1" fillId="0" borderId="0" xfId="0" applyFont="1" applyBorder="1" applyAlignment="1">
      <alignment horizontal="center"/>
    </xf>
    <xf numFmtId="0" fontId="0" fillId="5" borderId="31" xfId="0" applyFill="1" applyBorder="1"/>
    <xf numFmtId="0" fontId="0" fillId="0" borderId="24" xfId="0" applyBorder="1" applyAlignment="1">
      <alignment horizontal="center"/>
    </xf>
    <xf numFmtId="49" fontId="0" fillId="5" borderId="29"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32"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0" fillId="5" borderId="3" xfId="0" applyFill="1" applyBorder="1"/>
    <xf numFmtId="0" fontId="0" fillId="5" borderId="1" xfId="0" applyFill="1" applyBorder="1" applyAlignment="1">
      <alignment horizontal="center"/>
    </xf>
    <xf numFmtId="0" fontId="15" fillId="0" borderId="0" xfId="0" applyFont="1" applyAlignment="1">
      <alignment wrapText="1"/>
    </xf>
    <xf numFmtId="0" fontId="9" fillId="0" borderId="16" xfId="0" applyFont="1" applyBorder="1" applyAlignment="1">
      <alignment horizontal="center"/>
    </xf>
    <xf numFmtId="0" fontId="15" fillId="0" borderId="0" xfId="0" applyFont="1" applyBorder="1" applyAlignment="1">
      <alignment wrapText="1"/>
    </xf>
    <xf numFmtId="0" fontId="0" fillId="0" borderId="26" xfId="0" applyBorder="1"/>
    <xf numFmtId="0" fontId="15" fillId="0" borderId="21" xfId="0" applyFont="1" applyBorder="1" applyAlignment="1">
      <alignment wrapText="1"/>
    </xf>
    <xf numFmtId="0" fontId="0" fillId="0" borderId="27" xfId="0" applyBorder="1"/>
    <xf numFmtId="0" fontId="0" fillId="0" borderId="25" xfId="0" applyFill="1" applyBorder="1"/>
    <xf numFmtId="0" fontId="0" fillId="0" borderId="26" xfId="0" applyFill="1" applyBorder="1"/>
    <xf numFmtId="0" fontId="0" fillId="5" borderId="29" xfId="0" applyFill="1" applyBorder="1" applyAlignment="1">
      <alignment horizontal="center"/>
    </xf>
    <xf numFmtId="49" fontId="0" fillId="5" borderId="33" xfId="0" applyNumberFormat="1" applyFill="1" applyBorder="1" applyAlignment="1">
      <alignment horizontal="center"/>
    </xf>
    <xf numFmtId="0" fontId="0" fillId="5" borderId="34" xfId="0" applyFill="1" applyBorder="1"/>
    <xf numFmtId="164" fontId="1" fillId="0" borderId="0" xfId="0" applyNumberFormat="1" applyFont="1" applyAlignment="1">
      <alignment horizontal="center"/>
    </xf>
    <xf numFmtId="0" fontId="18" fillId="0" borderId="16" xfId="0" applyFont="1" applyBorder="1" applyAlignment="1">
      <alignment horizontal="center"/>
    </xf>
    <xf numFmtId="0" fontId="17" fillId="0" borderId="15" xfId="0" applyFont="1" applyBorder="1"/>
    <xf numFmtId="49" fontId="0" fillId="5" borderId="35" xfId="0" applyNumberFormat="1" applyFill="1" applyBorder="1" applyAlignment="1">
      <alignment horizontal="center"/>
    </xf>
    <xf numFmtId="0" fontId="0" fillId="5" borderId="4" xfId="0" applyFill="1" applyBorder="1" applyAlignment="1">
      <alignment horizontal="center"/>
    </xf>
    <xf numFmtId="0" fontId="0" fillId="0" borderId="16"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 fillId="0" borderId="16" xfId="0" applyFont="1" applyBorder="1"/>
    <xf numFmtId="0" fontId="1" fillId="0" borderId="25" xfId="0" applyFont="1" applyBorder="1"/>
    <xf numFmtId="0" fontId="1" fillId="0" borderId="18" xfId="0" applyFont="1" applyBorder="1" applyAlignment="1">
      <alignment horizontal="center"/>
    </xf>
    <xf numFmtId="0" fontId="1" fillId="0" borderId="26" xfId="0" applyFont="1" applyBorder="1"/>
    <xf numFmtId="0" fontId="19" fillId="0" borderId="16" xfId="0" applyFont="1" applyBorder="1"/>
    <xf numFmtId="0" fontId="17" fillId="0" borderId="0" xfId="0" applyFont="1" applyBorder="1" applyAlignment="1">
      <alignment horizontal="left"/>
    </xf>
    <xf numFmtId="0" fontId="17" fillId="0" borderId="0" xfId="0" applyFont="1" applyBorder="1"/>
    <xf numFmtId="0" fontId="3" fillId="0" borderId="0" xfId="0" applyFont="1"/>
    <xf numFmtId="0" fontId="9" fillId="0" borderId="16" xfId="0" applyFont="1" applyBorder="1"/>
    <xf numFmtId="0" fontId="5" fillId="0" borderId="15" xfId="0" applyFont="1" applyBorder="1" applyAlignment="1">
      <alignment horizontal="left"/>
    </xf>
    <xf numFmtId="0" fontId="20" fillId="0" borderId="16" xfId="0" applyFont="1" applyBorder="1"/>
    <xf numFmtId="0" fontId="3" fillId="0" borderId="15" xfId="0" applyFont="1" applyBorder="1"/>
    <xf numFmtId="0" fontId="1" fillId="0" borderId="0" xfId="0" applyFont="1" applyBorder="1" applyAlignment="1" applyProtection="1">
      <alignment horizontal="center"/>
      <protection locked="0"/>
    </xf>
    <xf numFmtId="0" fontId="1" fillId="0" borderId="27"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CrossFitMalibu@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2" t="str">
        <f>VLOOKUP(A3,'Competitor Roster'!A:B,2,FALSE)</f>
        <v>Aida Michelle</v>
      </c>
      <c r="C3" s="72" t="str">
        <f>VLOOKUP(B3,'Competitor Roster'!B:C,2,FALSE)</f>
        <v>Velez</v>
      </c>
      <c r="D3" s="6">
        <v>2</v>
      </c>
      <c r="E3" s="52" t="str">
        <f>VLOOKUP(D3,'Competitor Roster'!A:B,2,FALSE)</f>
        <v xml:space="preserve">Kathy </v>
      </c>
      <c r="F3" s="72" t="str">
        <f>VLOOKUP(E3,'Competitor Roster'!B:C,2,FALSE)</f>
        <v>Tokunaga</v>
      </c>
      <c r="G3" s="6">
        <v>3</v>
      </c>
      <c r="H3" s="52" t="str">
        <f>VLOOKUP(G3,'Competitor Roster'!A:B,2,FALSE)</f>
        <v>Lisa</v>
      </c>
      <c r="I3" s="72" t="str">
        <f>VLOOKUP(H3,'Competitor Roster'!B:C,2,FALSE)</f>
        <v>Voss</v>
      </c>
      <c r="J3" s="6">
        <v>4</v>
      </c>
      <c r="K3" s="52" t="e">
        <f>VLOOKUP(J3,'Competitor Roster'!A:B,2,FALSE)</f>
        <v>#N/A</v>
      </c>
      <c r="L3" s="72" t="e">
        <f>VLOOKUP(K3,'Competitor Roster'!B:C,2,FALSE)</f>
        <v>#N/A</v>
      </c>
      <c r="M3" s="6">
        <v>5</v>
      </c>
      <c r="N3" s="52" t="e">
        <f>VLOOKUP(M3,'Competitor Roster'!A:B,2,FALSE)</f>
        <v>#N/A</v>
      </c>
      <c r="O3" s="72" t="e">
        <f>VLOOKUP(N3,'Competitor Roster'!B:C,2,FALSE)</f>
        <v>#N/A</v>
      </c>
    </row>
    <row r="4" spans="1:15" x14ac:dyDescent="0.3">
      <c r="A4">
        <v>1</v>
      </c>
      <c r="B4" s="69" t="str">
        <f>VLOOKUP(A3,'Round Robin'!B:F,4,FALSE)</f>
        <v>2</v>
      </c>
      <c r="D4">
        <v>2</v>
      </c>
      <c r="E4" s="69">
        <f>VLOOKUP(D3,'Round Robin'!B:F,4,FALSE)</f>
        <v>0</v>
      </c>
      <c r="H4" s="69" t="str">
        <f>VLOOKUP(G3,'Round Robin'!$B:$F,4,FALSE)</f>
        <v>2</v>
      </c>
      <c r="K4" s="69" t="e">
        <f>VLOOKUP(J3,'Round Robin'!$B:$F,4,FALSE)</f>
        <v>#N/A</v>
      </c>
      <c r="N4" s="69" t="e">
        <f>VLOOKUP(M3,'Round Robin'!$B:$F,4,FALSE)</f>
        <v>#N/A</v>
      </c>
    </row>
    <row r="5" spans="1:15" x14ac:dyDescent="0.3">
      <c r="A5">
        <v>1</v>
      </c>
      <c r="B5" s="69" t="str">
        <f>VLOOKUP(A4,'Round Robin'!B:F,4,FALSE)</f>
        <v>2</v>
      </c>
      <c r="D5">
        <v>2</v>
      </c>
    </row>
    <row r="6" spans="1:15" x14ac:dyDescent="0.3">
      <c r="A6">
        <v>1</v>
      </c>
      <c r="B6" s="69" t="str">
        <f>VLOOKUP(A5,'Round Robin'!B:F,4,FALSE)</f>
        <v>2</v>
      </c>
      <c r="D6">
        <v>2</v>
      </c>
    </row>
    <row r="7" spans="1:15" x14ac:dyDescent="0.3">
      <c r="A7">
        <v>1</v>
      </c>
      <c r="B7" s="69" t="str">
        <f>VLOOKUP(A6,'Round Robin'!B:F,4,FALSE)</f>
        <v>2</v>
      </c>
      <c r="D7">
        <v>2</v>
      </c>
    </row>
    <row r="8" spans="1:15" x14ac:dyDescent="0.3">
      <c r="A8">
        <v>1</v>
      </c>
      <c r="B8" s="69" t="str">
        <f>VLOOKUP(A7,'Round Robin'!B:F,4,FALSE)</f>
        <v>2</v>
      </c>
      <c r="D8">
        <v>2</v>
      </c>
    </row>
    <row r="9" spans="1:15" x14ac:dyDescent="0.3">
      <c r="A9">
        <v>1</v>
      </c>
      <c r="B9" s="69" t="str">
        <f>VLOOKUP(A8,'Round Robin'!B:F,4,FALSE)</f>
        <v>2</v>
      </c>
      <c r="D9">
        <v>2</v>
      </c>
    </row>
    <row r="10" spans="1:15" x14ac:dyDescent="0.3">
      <c r="A10">
        <v>1</v>
      </c>
      <c r="B10" s="69" t="str">
        <f>VLOOKUP(A9,'Round Robin'!B:F,4,FALSE)</f>
        <v>2</v>
      </c>
      <c r="D10">
        <v>2</v>
      </c>
    </row>
    <row r="11" spans="1:15" x14ac:dyDescent="0.3">
      <c r="A11">
        <v>1</v>
      </c>
      <c r="B11" s="69" t="str">
        <f>VLOOKUP(A10,'Round Robin'!B:F,4,FALSE)</f>
        <v>2</v>
      </c>
      <c r="D11">
        <v>2</v>
      </c>
    </row>
    <row r="12" spans="1:15" x14ac:dyDescent="0.3">
      <c r="A12">
        <v>1</v>
      </c>
      <c r="B12" s="69" t="str">
        <f>VLOOKUP(A11,'Round Robin'!B:F,4,FALSE)</f>
        <v>2</v>
      </c>
      <c r="D12">
        <v>2</v>
      </c>
    </row>
    <row r="13" spans="1:15" x14ac:dyDescent="0.3">
      <c r="A13">
        <v>1</v>
      </c>
      <c r="B13" s="69" t="str">
        <f>VLOOKUP(A12,'Round Robin'!B:F,4,FALSE)</f>
        <v>2</v>
      </c>
      <c r="D13">
        <v>2</v>
      </c>
    </row>
    <row r="14" spans="1:15" x14ac:dyDescent="0.3">
      <c r="A14">
        <v>1</v>
      </c>
      <c r="B14" s="69" t="str">
        <f>VLOOKUP(A13,'Round Robin'!B:F,4,FALSE)</f>
        <v>2</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workbookViewId="0">
      <pane ySplit="3" topLeftCell="A4" activePane="bottomLeft" state="frozen"/>
      <selection pane="bottomLeft" sqref="A1:I9"/>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style="2" hidden="1" customWidth="1"/>
    <col min="6" max="6" width="6.6640625" style="2" hidden="1"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9" ht="21.6" thickBot="1" x14ac:dyDescent="0.45">
      <c r="A1" s="122" t="str">
        <f>'Round Robin'!A1</f>
        <v>2017 AAU National MAS Wrestling Challenge</v>
      </c>
      <c r="B1" s="87"/>
      <c r="C1" s="119"/>
      <c r="D1" s="119"/>
      <c r="E1" s="38"/>
      <c r="F1" s="38"/>
      <c r="G1" s="111"/>
      <c r="H1" s="48"/>
      <c r="I1" s="54"/>
    </row>
    <row r="2" spans="1:9" ht="23.4" x14ac:dyDescent="0.45">
      <c r="A2" s="120" t="str">
        <f>'Round Robin'!A2</f>
        <v>Women's Open</v>
      </c>
      <c r="B2" s="47"/>
      <c r="C2" s="121"/>
      <c r="D2" s="115"/>
      <c r="E2" s="38"/>
      <c r="F2" s="38"/>
      <c r="G2" s="111"/>
      <c r="H2" s="112"/>
      <c r="I2" s="89"/>
    </row>
    <row r="3" spans="1:9" ht="15" thickBot="1" x14ac:dyDescent="0.35">
      <c r="A3" s="113" t="str">
        <f>'Round Robin'!A4</f>
        <v>Match #</v>
      </c>
      <c r="B3" s="70" t="str">
        <f>'Round Robin'!B4</f>
        <v>Lot#</v>
      </c>
      <c r="C3" s="12" t="str">
        <f>'Round Robin'!C4</f>
        <v>Name</v>
      </c>
      <c r="D3" s="12"/>
      <c r="E3" s="70" t="str">
        <f>'Round Robin'!E4</f>
        <v>win-lose</v>
      </c>
      <c r="F3" s="70" t="str">
        <f>'Round Robin'!F4</f>
        <v xml:space="preserve">Points </v>
      </c>
      <c r="G3" s="70" t="s">
        <v>69</v>
      </c>
      <c r="H3" s="114" t="s">
        <v>81</v>
      </c>
      <c r="I3" s="89"/>
    </row>
    <row r="4" spans="1:9" ht="15" thickBot="1" x14ac:dyDescent="0.35">
      <c r="A4" s="79">
        <f>'Round Robin'!A5</f>
        <v>1</v>
      </c>
      <c r="B4" s="80">
        <f>'Round Robin'!B5</f>
        <v>1</v>
      </c>
      <c r="C4" s="75"/>
      <c r="D4" s="75"/>
      <c r="E4" s="81" t="str">
        <f>'Round Robin'!E5</f>
        <v>2</v>
      </c>
      <c r="F4" s="80">
        <f>'Round Robin'!F5</f>
        <v>3</v>
      </c>
      <c r="G4" s="82"/>
      <c r="H4" s="92"/>
      <c r="I4" s="89"/>
    </row>
    <row r="5" spans="1:9" ht="15" thickBot="1" x14ac:dyDescent="0.35">
      <c r="A5" s="74">
        <f>'Round Robin'!A8</f>
        <v>2</v>
      </c>
      <c r="B5" s="77">
        <f>'Round Robin'!B8</f>
        <v>1</v>
      </c>
      <c r="C5" s="123" t="str">
        <f>VLOOKUP(B5,'Competitor Roster'!A:B,2,FALSE)</f>
        <v>Aida Michelle</v>
      </c>
      <c r="D5" s="123" t="str">
        <f>VLOOKUP(B5,'Competitor Roster'!A:C,3,FALSE)</f>
        <v>Velez</v>
      </c>
      <c r="E5" s="77" t="str">
        <f>'Round Robin'!E8</f>
        <v>1</v>
      </c>
      <c r="F5" s="77">
        <f>'Round Robin'!F8</f>
        <v>1</v>
      </c>
      <c r="G5" s="78">
        <f>SUM(F4:F5)</f>
        <v>4</v>
      </c>
      <c r="H5" s="84">
        <v>2</v>
      </c>
      <c r="I5" s="114" t="s">
        <v>99</v>
      </c>
    </row>
    <row r="6" spans="1:9" ht="15" thickBot="1" x14ac:dyDescent="0.35">
      <c r="A6" s="74"/>
      <c r="B6" s="77">
        <f>'Round Robin'!B6</f>
        <v>2</v>
      </c>
      <c r="C6" s="123"/>
      <c r="D6" s="123"/>
      <c r="E6" s="77">
        <f>'Round Robin'!E6</f>
        <v>0</v>
      </c>
      <c r="F6" s="77">
        <f>'Round Robin'!F6</f>
        <v>0</v>
      </c>
      <c r="G6" s="83"/>
      <c r="H6" s="93"/>
      <c r="I6" s="114"/>
    </row>
    <row r="7" spans="1:9" ht="15" thickBot="1" x14ac:dyDescent="0.35">
      <c r="A7" s="40">
        <f>'Round Robin'!A11</f>
        <v>3</v>
      </c>
      <c r="B7" s="24">
        <f>'Round Robin'!B11</f>
        <v>2</v>
      </c>
      <c r="C7" s="123" t="str">
        <f>VLOOKUP(B7,'Competitor Roster'!A:B,2,FALSE)</f>
        <v xml:space="preserve">Kathy </v>
      </c>
      <c r="D7" s="123" t="str">
        <f>VLOOKUP(B7,'Competitor Roster'!A:C,3,FALSE)</f>
        <v>Tokunaga</v>
      </c>
      <c r="E7" s="24" t="str">
        <f>'Round Robin'!E11</f>
        <v>0</v>
      </c>
      <c r="F7" s="24">
        <f>'Round Robin'!F11</f>
        <v>0</v>
      </c>
      <c r="G7" s="78">
        <f>SUM(F6:F7)</f>
        <v>0</v>
      </c>
      <c r="H7" s="84">
        <v>3</v>
      </c>
      <c r="I7" s="114" t="s">
        <v>98</v>
      </c>
    </row>
    <row r="8" spans="1:9" ht="15" thickBot="1" x14ac:dyDescent="0.35">
      <c r="A8" s="74" t="str">
        <f>'Round Robin'!A9</f>
        <v xml:space="preserve"> </v>
      </c>
      <c r="B8" s="77">
        <f>'Round Robin'!B9</f>
        <v>3</v>
      </c>
      <c r="C8" s="123"/>
      <c r="D8" s="123"/>
      <c r="E8" s="77" t="str">
        <f>'Round Robin'!E9</f>
        <v>2</v>
      </c>
      <c r="F8" s="77">
        <f>'Round Robin'!F9</f>
        <v>2</v>
      </c>
      <c r="G8" s="5"/>
      <c r="H8" s="89"/>
      <c r="I8" s="114"/>
    </row>
    <row r="9" spans="1:9" ht="15" thickBot="1" x14ac:dyDescent="0.35">
      <c r="A9" s="49" t="s">
        <v>10</v>
      </c>
      <c r="B9" s="42">
        <f>'Round Robin'!B12</f>
        <v>3</v>
      </c>
      <c r="C9" s="109" t="str">
        <f>VLOOKUP(B9,'Competitor Roster'!A:B,2,FALSE)</f>
        <v>Lisa</v>
      </c>
      <c r="D9" s="109" t="str">
        <f>VLOOKUP(B9,'Competitor Roster'!A:C,3,FALSE)</f>
        <v>Voss</v>
      </c>
      <c r="E9" s="42" t="str">
        <f>'Round Robin'!E12</f>
        <v>2</v>
      </c>
      <c r="F9" s="42">
        <f>'Round Robin'!F12</f>
        <v>3</v>
      </c>
      <c r="G9" s="78">
        <f>SUM(F8:F9)</f>
        <v>5</v>
      </c>
      <c r="H9" s="84">
        <v>1</v>
      </c>
      <c r="I9" s="124" t="s">
        <v>97</v>
      </c>
    </row>
    <row r="10" spans="1:9" x14ac:dyDescent="0.3">
      <c r="G10"/>
    </row>
    <row r="11" spans="1:9" x14ac:dyDescent="0.3">
      <c r="G11"/>
    </row>
    <row r="12" spans="1:9" x14ac:dyDescent="0.3">
      <c r="G12"/>
    </row>
    <row r="13" spans="1:9" x14ac:dyDescent="0.3">
      <c r="G13"/>
    </row>
  </sheetData>
  <sortState ref="A3:E8">
    <sortCondition ref="B3:B8"/>
  </sortState>
  <pageMargins left="0.7" right="0.7" top="0.75" bottom="0.75" header="0.3" footer="0.3"/>
  <pageSetup scale="12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G6" sqref="G6:G7"/>
    </sheetView>
  </sheetViews>
  <sheetFormatPr defaultRowHeight="14.4" x14ac:dyDescent="0.3"/>
  <cols>
    <col min="1" max="1" width="5.33203125" style="2" customWidth="1"/>
    <col min="2" max="3" width="20.6640625" customWidth="1"/>
    <col min="4" max="4" width="8.88671875" style="2"/>
  </cols>
  <sheetData>
    <row r="1" spans="1:7" x14ac:dyDescent="0.3">
      <c r="B1" s="10" t="s">
        <v>96</v>
      </c>
    </row>
    <row r="2" spans="1:7" x14ac:dyDescent="0.3">
      <c r="A2" s="10" t="s">
        <v>10</v>
      </c>
      <c r="B2" s="10" t="s">
        <v>90</v>
      </c>
      <c r="E2" s="10" t="s">
        <v>44</v>
      </c>
    </row>
    <row r="3" spans="1:7" x14ac:dyDescent="0.3">
      <c r="A3" s="85">
        <v>1</v>
      </c>
      <c r="B3" s="116" t="s">
        <v>84</v>
      </c>
      <c r="C3" s="116" t="s">
        <v>85</v>
      </c>
      <c r="D3" s="117"/>
      <c r="E3" s="97">
        <v>122</v>
      </c>
      <c r="F3" s="28"/>
      <c r="G3" s="28" t="s">
        <v>86</v>
      </c>
    </row>
    <row r="4" spans="1:7" x14ac:dyDescent="0.3">
      <c r="A4" s="85">
        <v>2</v>
      </c>
      <c r="B4" s="116" t="s">
        <v>91</v>
      </c>
      <c r="C4" s="116" t="s">
        <v>92</v>
      </c>
      <c r="D4" s="117"/>
      <c r="E4" s="97">
        <v>143</v>
      </c>
      <c r="F4" s="28"/>
      <c r="G4" s="28" t="s">
        <v>86</v>
      </c>
    </row>
    <row r="5" spans="1:7" x14ac:dyDescent="0.3">
      <c r="A5" s="85">
        <v>3</v>
      </c>
      <c r="B5" s="116" t="s">
        <v>87</v>
      </c>
      <c r="C5" s="116" t="s">
        <v>88</v>
      </c>
      <c r="D5" s="117"/>
      <c r="E5" s="97">
        <v>207</v>
      </c>
      <c r="F5" s="28" t="s">
        <v>89</v>
      </c>
      <c r="G5" s="28" t="s">
        <v>86</v>
      </c>
    </row>
    <row r="6" spans="1:7" x14ac:dyDescent="0.3">
      <c r="B6" s="14"/>
    </row>
    <row r="7" spans="1:7" ht="15" thickBot="1" x14ac:dyDescent="0.35"/>
    <row r="8" spans="1:7" ht="21" x14ac:dyDescent="0.4">
      <c r="A8" s="46"/>
      <c r="B8" s="87" t="s">
        <v>70</v>
      </c>
      <c r="C8" s="54"/>
    </row>
    <row r="9" spans="1:7" ht="24.6" x14ac:dyDescent="0.3">
      <c r="A9" s="40" t="s">
        <v>72</v>
      </c>
      <c r="B9" s="88" t="s">
        <v>71</v>
      </c>
      <c r="C9" s="89"/>
    </row>
    <row r="10" spans="1:7" ht="24.6" x14ac:dyDescent="0.3">
      <c r="A10" s="40" t="s">
        <v>73</v>
      </c>
      <c r="B10" s="88" t="s">
        <v>79</v>
      </c>
      <c r="C10" s="89"/>
    </row>
    <row r="11" spans="1:7" ht="48.6" x14ac:dyDescent="0.3">
      <c r="A11" s="40" t="s">
        <v>74</v>
      </c>
      <c r="B11" s="88" t="s">
        <v>76</v>
      </c>
      <c r="C11" s="89"/>
    </row>
    <row r="12" spans="1:7" ht="48.6" x14ac:dyDescent="0.3">
      <c r="A12" s="40" t="s">
        <v>77</v>
      </c>
      <c r="B12" s="88" t="s">
        <v>80</v>
      </c>
      <c r="C12" s="89"/>
    </row>
    <row r="13" spans="1:7" ht="25.2" thickBot="1" x14ac:dyDescent="0.35">
      <c r="A13" s="49" t="s">
        <v>78</v>
      </c>
      <c r="B13" s="90" t="s">
        <v>82</v>
      </c>
      <c r="C13" s="91"/>
    </row>
    <row r="14" spans="1:7" x14ac:dyDescent="0.3">
      <c r="B14" s="86"/>
    </row>
    <row r="15" spans="1:7" x14ac:dyDescent="0.3">
      <c r="B15" s="86"/>
    </row>
    <row r="16" spans="1:7" x14ac:dyDescent="0.3">
      <c r="B16" s="86"/>
    </row>
    <row r="17" spans="2:2" x14ac:dyDescent="0.3">
      <c r="B17" s="86"/>
    </row>
    <row r="18" spans="2:2" x14ac:dyDescent="0.3">
      <c r="B18" s="86"/>
    </row>
  </sheetData>
  <sortState ref="A32:D34">
    <sortCondition ref="A32:A34"/>
  </sortState>
  <hyperlinks>
    <hyperlink ref="A2" r:id="rId1" display="mailto:CrossFitMalibu@gmail.com"/>
  </hyperlinks>
  <pageMargins left="0.7" right="0.7" top="0.75" bottom="0.75" header="0.3" footer="0.3"/>
  <pageSetup scale="120" orientation="landscape" horizontalDpi="4294967293" verticalDpi="4294967293"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pane ySplit="4" topLeftCell="A5" activePane="bottomLeft" state="frozen"/>
      <selection pane="bottomLeft" activeCell="D34" sqref="D34"/>
    </sheetView>
  </sheetViews>
  <sheetFormatPr defaultRowHeight="14.4" x14ac:dyDescent="0.3"/>
  <cols>
    <col min="1" max="1" width="12.6640625" customWidth="1"/>
    <col min="2" max="2" width="4.6640625" style="2" customWidth="1"/>
    <col min="3" max="4" width="24.6640625" style="2" customWidth="1"/>
    <col min="5" max="5" width="12.6640625" style="2" customWidth="1"/>
  </cols>
  <sheetData>
    <row r="1" spans="1:7" ht="18" x14ac:dyDescent="0.35">
      <c r="A1" s="118" t="str">
        <f>'Competitor Roster'!B1</f>
        <v>2017 AAU National MAS Wrestling Challenge</v>
      </c>
      <c r="B1" s="4"/>
      <c r="C1" s="4"/>
    </row>
    <row r="2" spans="1:7" ht="15" thickBot="1" x14ac:dyDescent="0.35">
      <c r="A2" s="10" t="str">
        <f>'Competitor Roster'!B2</f>
        <v>Women's Open</v>
      </c>
      <c r="B2" s="4"/>
      <c r="C2" s="4"/>
    </row>
    <row r="3" spans="1:7" x14ac:dyDescent="0.3">
      <c r="A3" s="99" t="s">
        <v>83</v>
      </c>
      <c r="B3" s="38"/>
      <c r="C3" s="98" t="s">
        <v>75</v>
      </c>
      <c r="D3" s="38"/>
      <c r="E3" s="65" t="s">
        <v>45</v>
      </c>
    </row>
    <row r="4" spans="1:7" ht="15" thickBot="1" x14ac:dyDescent="0.35">
      <c r="A4" s="40" t="s">
        <v>46</v>
      </c>
      <c r="B4" s="24" t="s">
        <v>47</v>
      </c>
      <c r="C4" s="24" t="s">
        <v>48</v>
      </c>
      <c r="D4" s="24"/>
      <c r="E4" s="66" t="s">
        <v>49</v>
      </c>
      <c r="F4" s="60" t="s">
        <v>66</v>
      </c>
    </row>
    <row r="5" spans="1:7" x14ac:dyDescent="0.3">
      <c r="A5" s="79">
        <v>1</v>
      </c>
      <c r="B5" s="102">
        <v>1</v>
      </c>
      <c r="C5" s="105" t="str">
        <f>VLOOKUP(B5,'Competitor Roster'!A:B,2,FALSE)</f>
        <v>Aida Michelle</v>
      </c>
      <c r="D5" s="106" t="str">
        <f>VLOOKUP(B5,'Competitor Roster'!A:C,3,FALSE)</f>
        <v>Velez</v>
      </c>
      <c r="E5" s="100" t="s">
        <v>93</v>
      </c>
      <c r="F5" s="67">
        <v>3</v>
      </c>
    </row>
    <row r="6" spans="1:7" ht="15" thickBot="1" x14ac:dyDescent="0.35">
      <c r="A6" s="103"/>
      <c r="B6" s="104">
        <v>2</v>
      </c>
      <c r="C6" s="109" t="str">
        <f>VLOOKUP(B6,'Competitor Roster'!A:B,2,FALSE)</f>
        <v xml:space="preserve">Kathy </v>
      </c>
      <c r="D6" s="110" t="str">
        <f>VLOOKUP(B6,'Competitor Roster'!A:C,3,FALSE)</f>
        <v>Tokunaga</v>
      </c>
      <c r="E6" s="101">
        <v>0</v>
      </c>
      <c r="F6" s="71">
        <v>0</v>
      </c>
    </row>
    <row r="7" spans="1:7" ht="16.2" thickBot="1" x14ac:dyDescent="0.35">
      <c r="A7" s="74"/>
      <c r="B7" s="75"/>
      <c r="C7" s="76" t="s">
        <v>68</v>
      </c>
      <c r="D7" s="76"/>
      <c r="E7" s="94"/>
      <c r="F7" s="71"/>
    </row>
    <row r="8" spans="1:7" x14ac:dyDescent="0.3">
      <c r="A8" s="79">
        <v>2</v>
      </c>
      <c r="B8" s="102">
        <v>1</v>
      </c>
      <c r="C8" s="105" t="str">
        <f>VLOOKUP(B8,'Competitor Roster'!A:B,2,FALSE)</f>
        <v>Aida Michelle</v>
      </c>
      <c r="D8" s="106" t="str">
        <f>VLOOKUP(B8,'Competitor Roster'!A:C,3,FALSE)</f>
        <v>Velez</v>
      </c>
      <c r="E8" s="73" t="s">
        <v>94</v>
      </c>
      <c r="F8" s="68">
        <v>1</v>
      </c>
      <c r="G8" s="10"/>
    </row>
    <row r="9" spans="1:7" ht="15" thickBot="1" x14ac:dyDescent="0.35">
      <c r="A9" s="107" t="s">
        <v>10</v>
      </c>
      <c r="B9" s="104">
        <v>3</v>
      </c>
      <c r="C9" s="109" t="str">
        <f>VLOOKUP(B9,'Competitor Roster'!A:B,2,FALSE)</f>
        <v>Lisa</v>
      </c>
      <c r="D9" s="110" t="str">
        <f>VLOOKUP(B9,'Competitor Roster'!A:C,3,FALSE)</f>
        <v>Voss</v>
      </c>
      <c r="E9" s="73" t="s">
        <v>93</v>
      </c>
      <c r="F9" s="68">
        <v>2</v>
      </c>
    </row>
    <row r="10" spans="1:7" ht="16.2" thickBot="1" x14ac:dyDescent="0.35">
      <c r="B10" s="75"/>
      <c r="C10" s="76" t="s">
        <v>68</v>
      </c>
      <c r="D10" s="76"/>
      <c r="E10" s="73"/>
      <c r="F10" s="68"/>
    </row>
    <row r="11" spans="1:7" x14ac:dyDescent="0.3">
      <c r="A11" s="108">
        <v>3</v>
      </c>
      <c r="B11" s="102">
        <v>2</v>
      </c>
      <c r="C11" s="105" t="str">
        <f>VLOOKUP(B11,'Competitor Roster'!A:B,2,FALSE)</f>
        <v xml:space="preserve">Kathy </v>
      </c>
      <c r="D11" s="106" t="str">
        <f>VLOOKUP(B11,'Competitor Roster'!A:C,3,FALSE)</f>
        <v>Tokunaga</v>
      </c>
      <c r="E11" s="73" t="s">
        <v>95</v>
      </c>
      <c r="F11" s="68">
        <v>0</v>
      </c>
      <c r="G11" s="10"/>
    </row>
    <row r="12" spans="1:7" ht="15" thickBot="1" x14ac:dyDescent="0.35">
      <c r="A12" s="107"/>
      <c r="B12" s="104">
        <v>3</v>
      </c>
      <c r="C12" s="109" t="str">
        <f>VLOOKUP(B12,'Competitor Roster'!A:B,2,FALSE)</f>
        <v>Lisa</v>
      </c>
      <c r="D12" s="110" t="str">
        <f>VLOOKUP(B12,'Competitor Roster'!A:C,3,FALSE)</f>
        <v>Voss</v>
      </c>
      <c r="E12" s="95" t="s">
        <v>93</v>
      </c>
      <c r="F12" s="96">
        <v>3</v>
      </c>
      <c r="G12" s="10"/>
    </row>
    <row r="13" spans="1:7" x14ac:dyDescent="0.3">
      <c r="A13" s="77"/>
    </row>
  </sheetData>
  <pageMargins left="0.7" right="0.7" top="0.75" bottom="0.75" header="0.3" footer="0.3"/>
  <pageSetup scale="120"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5" t="s">
        <v>50</v>
      </c>
      <c r="F1" s="59"/>
      <c r="G1" s="60" t="s">
        <v>66</v>
      </c>
      <c r="H1" s="60" t="s">
        <v>67</v>
      </c>
    </row>
    <row r="2" spans="1:8" ht="18" x14ac:dyDescent="0.35">
      <c r="A2" s="46" t="s">
        <v>51</v>
      </c>
      <c r="B2" s="38"/>
      <c r="C2" s="47" t="s">
        <v>52</v>
      </c>
      <c r="D2" s="38"/>
      <c r="E2" s="48"/>
      <c r="F2" s="39" t="s">
        <v>45</v>
      </c>
    </row>
    <row r="3" spans="1:8" x14ac:dyDescent="0.3">
      <c r="A3" s="40" t="s">
        <v>46</v>
      </c>
      <c r="B3" s="24" t="s">
        <v>47</v>
      </c>
      <c r="C3" s="24" t="s">
        <v>48</v>
      </c>
      <c r="D3" s="24" t="s">
        <v>47</v>
      </c>
      <c r="E3" s="24" t="s">
        <v>48</v>
      </c>
      <c r="F3" s="41" t="s">
        <v>49</v>
      </c>
    </row>
    <row r="4" spans="1:8" x14ac:dyDescent="0.3">
      <c r="A4" s="40">
        <v>1</v>
      </c>
      <c r="B4" s="24">
        <v>1</v>
      </c>
      <c r="C4" s="24" t="str">
        <f>VLOOKUP(B4,'Competitor Roster'!A:B,2,FALSE)</f>
        <v>Aida Michelle</v>
      </c>
      <c r="D4" s="24">
        <v>2</v>
      </c>
      <c r="E4" s="24" t="str">
        <f>VLOOKUP(D4,'Competitor Roster'!A:B,2,FALSE)</f>
        <v xml:space="preserve">Kathy </v>
      </c>
      <c r="F4" s="61"/>
      <c r="G4" s="62">
        <v>3</v>
      </c>
      <c r="H4" s="62">
        <v>0</v>
      </c>
    </row>
    <row r="5" spans="1:8" x14ac:dyDescent="0.3">
      <c r="A5" s="40">
        <v>2</v>
      </c>
      <c r="B5" s="24">
        <v>3</v>
      </c>
      <c r="C5" s="24" t="str">
        <f>VLOOKUP(B5,'Competitor Roster'!A:B,2,FALSE)</f>
        <v>Lisa</v>
      </c>
      <c r="D5" s="24">
        <v>4</v>
      </c>
      <c r="E5" s="24" t="e">
        <f>VLOOKUP(D5,'Competitor Roster'!A:B,2,FALSE)</f>
        <v>#N/A</v>
      </c>
      <c r="F5" s="61"/>
      <c r="G5" s="62">
        <v>1</v>
      </c>
      <c r="H5" s="62">
        <v>2</v>
      </c>
    </row>
    <row r="6" spans="1:8" ht="15" thickBot="1" x14ac:dyDescent="0.35">
      <c r="A6" s="49">
        <v>3</v>
      </c>
      <c r="B6" s="42">
        <v>5</v>
      </c>
      <c r="C6" s="24" t="e">
        <f>VLOOKUP(B6,'Competitor Roster'!A:B,2,FALSE)</f>
        <v>#N/A</v>
      </c>
      <c r="D6" s="24">
        <v>6</v>
      </c>
      <c r="E6" s="24" t="e">
        <f>VLOOKUP(D6,'Competitor Roster'!A:B,2,FALSE)</f>
        <v>#N/A</v>
      </c>
      <c r="F6" s="63"/>
      <c r="G6" s="62">
        <v>1</v>
      </c>
      <c r="H6" s="62">
        <v>2</v>
      </c>
    </row>
    <row r="7" spans="1:8" ht="15" thickBot="1" x14ac:dyDescent="0.35">
      <c r="C7" s="6"/>
      <c r="D7" s="52"/>
      <c r="E7" s="53"/>
    </row>
    <row r="8" spans="1:8" ht="18" x14ac:dyDescent="0.35">
      <c r="A8" s="46" t="s">
        <v>51</v>
      </c>
      <c r="B8" s="38"/>
      <c r="C8" s="47" t="s">
        <v>53</v>
      </c>
      <c r="D8" s="38"/>
      <c r="E8" s="48"/>
      <c r="F8" s="39" t="s">
        <v>45</v>
      </c>
    </row>
    <row r="9" spans="1:8" x14ac:dyDescent="0.3">
      <c r="A9" s="40" t="s">
        <v>46</v>
      </c>
      <c r="B9" s="24" t="s">
        <v>47</v>
      </c>
      <c r="C9" s="24" t="s">
        <v>48</v>
      </c>
      <c r="D9" s="24" t="s">
        <v>47</v>
      </c>
      <c r="E9" s="24" t="s">
        <v>48</v>
      </c>
      <c r="F9" s="41" t="s">
        <v>49</v>
      </c>
    </row>
    <row r="10" spans="1:8" x14ac:dyDescent="0.3">
      <c r="A10" s="40">
        <v>4</v>
      </c>
      <c r="B10" s="24">
        <v>1</v>
      </c>
      <c r="C10" s="24" t="str">
        <f>VLOOKUP(B10,'Competitor Roster'!A:B,2,FALSE)</f>
        <v>Aida Michelle</v>
      </c>
      <c r="D10" s="24">
        <v>6</v>
      </c>
      <c r="E10" s="24" t="e">
        <f>VLOOKUP(D10,'Competitor Roster'!A:B,2,FALSE)</f>
        <v>#N/A</v>
      </c>
      <c r="F10" s="61"/>
      <c r="G10" s="62">
        <v>1</v>
      </c>
      <c r="H10" s="62">
        <v>2</v>
      </c>
    </row>
    <row r="11" spans="1:8" x14ac:dyDescent="0.3">
      <c r="A11" s="40">
        <v>5</v>
      </c>
      <c r="B11" s="24">
        <v>2</v>
      </c>
      <c r="C11" s="24" t="str">
        <f>VLOOKUP(B11,'Competitor Roster'!A:B,2,FALSE)</f>
        <v xml:space="preserve">Kathy </v>
      </c>
      <c r="D11" s="24">
        <v>3</v>
      </c>
      <c r="E11" s="24" t="str">
        <f>VLOOKUP(D11,'Competitor Roster'!A:B,2,FALSE)</f>
        <v>Lisa</v>
      </c>
      <c r="F11" s="61"/>
      <c r="G11" s="62">
        <v>1</v>
      </c>
      <c r="H11" s="62">
        <v>2</v>
      </c>
    </row>
    <row r="12" spans="1:8" ht="15" thickBot="1" x14ac:dyDescent="0.35">
      <c r="A12" s="49">
        <v>6</v>
      </c>
      <c r="B12" s="42">
        <v>4</v>
      </c>
      <c r="C12" s="42" t="e">
        <f>VLOOKUP(B12,'Competitor Roster'!A:B,2,FALSE)</f>
        <v>#N/A</v>
      </c>
      <c r="D12" s="42">
        <v>5</v>
      </c>
      <c r="E12" s="42" t="e">
        <f>VLOOKUP(D12,'Competitor Roster'!A:B,2,FALSE)</f>
        <v>#N/A</v>
      </c>
      <c r="F12" s="63"/>
      <c r="G12" s="62">
        <v>3</v>
      </c>
      <c r="H12" s="62">
        <v>0</v>
      </c>
    </row>
    <row r="13" spans="1:8" x14ac:dyDescent="0.3">
      <c r="C13" s="10" t="s">
        <v>54</v>
      </c>
      <c r="D13" s="4"/>
      <c r="E13" s="10"/>
    </row>
    <row r="14" spans="1:8" ht="15" thickBot="1" x14ac:dyDescent="0.35">
      <c r="C14" s="10"/>
      <c r="D14" s="4"/>
      <c r="E14" s="10"/>
    </row>
    <row r="15" spans="1:8" ht="18" x14ac:dyDescent="0.35">
      <c r="A15" s="46" t="s">
        <v>51</v>
      </c>
      <c r="B15" s="38"/>
      <c r="C15" s="47" t="s">
        <v>55</v>
      </c>
      <c r="D15" s="38"/>
      <c r="E15" s="54"/>
      <c r="F15" s="39" t="s">
        <v>45</v>
      </c>
    </row>
    <row r="16" spans="1:8" x14ac:dyDescent="0.3">
      <c r="A16" s="40" t="s">
        <v>46</v>
      </c>
      <c r="B16" s="24" t="s">
        <v>47</v>
      </c>
      <c r="C16" s="24" t="s">
        <v>48</v>
      </c>
      <c r="D16" s="24" t="s">
        <v>47</v>
      </c>
      <c r="E16" s="55" t="s">
        <v>48</v>
      </c>
      <c r="F16" s="41" t="s">
        <v>49</v>
      </c>
    </row>
    <row r="17" spans="1:8" x14ac:dyDescent="0.3">
      <c r="A17" s="40">
        <v>7</v>
      </c>
      <c r="B17" s="24"/>
      <c r="C17" s="24" t="s">
        <v>10</v>
      </c>
      <c r="D17" s="24"/>
      <c r="E17" s="55" t="s">
        <v>10</v>
      </c>
      <c r="F17" s="61"/>
      <c r="G17" s="62"/>
      <c r="H17" s="62"/>
    </row>
    <row r="18" spans="1:8" ht="15" thickBot="1" x14ac:dyDescent="0.35">
      <c r="A18" s="49">
        <v>8</v>
      </c>
      <c r="B18" s="42"/>
      <c r="C18" s="42" t="s">
        <v>10</v>
      </c>
      <c r="D18" s="42"/>
      <c r="E18" s="56" t="s">
        <v>10</v>
      </c>
      <c r="F18" s="63"/>
      <c r="G18" s="62"/>
      <c r="H18" s="62"/>
    </row>
    <row r="19" spans="1:8" ht="15" thickBot="1" x14ac:dyDescent="0.35">
      <c r="A19" s="24"/>
      <c r="B19" s="24"/>
      <c r="C19" s="24"/>
      <c r="D19" s="24"/>
      <c r="E19" s="24"/>
      <c r="F19" s="5"/>
    </row>
    <row r="20" spans="1:8" ht="18" x14ac:dyDescent="0.35">
      <c r="A20" s="46" t="s">
        <v>51</v>
      </c>
      <c r="B20" s="38"/>
      <c r="C20" s="47" t="s">
        <v>61</v>
      </c>
      <c r="D20" s="38"/>
      <c r="E20" s="54"/>
      <c r="F20" s="39" t="s">
        <v>45</v>
      </c>
    </row>
    <row r="21" spans="1:8" x14ac:dyDescent="0.3">
      <c r="A21" s="40" t="s">
        <v>46</v>
      </c>
      <c r="B21" s="24" t="s">
        <v>47</v>
      </c>
      <c r="C21" s="24" t="s">
        <v>48</v>
      </c>
      <c r="D21" s="24" t="s">
        <v>47</v>
      </c>
      <c r="E21" s="55" t="s">
        <v>48</v>
      </c>
      <c r="F21" s="41" t="s">
        <v>49</v>
      </c>
    </row>
    <row r="22" spans="1:8" x14ac:dyDescent="0.3">
      <c r="A22" s="40">
        <v>9</v>
      </c>
      <c r="B22" s="24"/>
      <c r="C22" s="24" t="s">
        <v>10</v>
      </c>
      <c r="D22" s="24"/>
      <c r="E22" s="55" t="s">
        <v>10</v>
      </c>
      <c r="F22" s="57"/>
      <c r="G22" s="62"/>
      <c r="H22" s="62"/>
    </row>
    <row r="23" spans="1:8" ht="15" thickBot="1" x14ac:dyDescent="0.35">
      <c r="A23" s="49">
        <v>10</v>
      </c>
      <c r="B23" s="42"/>
      <c r="C23" s="42" t="s">
        <v>10</v>
      </c>
      <c r="D23" s="42"/>
      <c r="E23" s="56" t="s">
        <v>10</v>
      </c>
      <c r="F23" s="58"/>
      <c r="G23" s="62"/>
      <c r="H23" s="62"/>
    </row>
    <row r="24" spans="1:8" ht="174.6" x14ac:dyDescent="0.3">
      <c r="C24" s="51" t="s">
        <v>56</v>
      </c>
      <c r="E24" s="51" t="s">
        <v>57</v>
      </c>
    </row>
    <row r="26" spans="1:8" ht="21.6" thickBot="1" x14ac:dyDescent="0.45">
      <c r="A26" s="45" t="s">
        <v>50</v>
      </c>
    </row>
    <row r="27" spans="1:8" ht="18" x14ac:dyDescent="0.35">
      <c r="A27" s="46" t="s">
        <v>58</v>
      </c>
      <c r="B27" s="38"/>
      <c r="C27" s="47" t="s">
        <v>52</v>
      </c>
      <c r="D27" s="38"/>
      <c r="E27" s="48"/>
      <c r="F27" s="39" t="s">
        <v>45</v>
      </c>
    </row>
    <row r="28" spans="1:8" x14ac:dyDescent="0.3">
      <c r="A28" s="40" t="s">
        <v>46</v>
      </c>
      <c r="B28" s="24" t="s">
        <v>47</v>
      </c>
      <c r="C28" s="24" t="s">
        <v>48</v>
      </c>
      <c r="D28" s="24" t="s">
        <v>47</v>
      </c>
      <c r="E28" s="24" t="s">
        <v>48</v>
      </c>
      <c r="F28" s="41" t="s">
        <v>49</v>
      </c>
    </row>
    <row r="29" spans="1:8" x14ac:dyDescent="0.3">
      <c r="A29" s="40">
        <v>1</v>
      </c>
      <c r="B29" s="24">
        <v>1</v>
      </c>
      <c r="C29" s="5"/>
      <c r="D29" s="24">
        <v>2</v>
      </c>
      <c r="E29" s="5"/>
      <c r="F29" s="43"/>
    </row>
    <row r="30" spans="1:8" x14ac:dyDescent="0.3">
      <c r="A30" s="40">
        <v>2</v>
      </c>
      <c r="B30" s="24">
        <v>3</v>
      </c>
      <c r="C30" s="5"/>
      <c r="D30" s="24">
        <v>4</v>
      </c>
      <c r="E30" s="5"/>
      <c r="F30" s="43"/>
    </row>
    <row r="31" spans="1:8" x14ac:dyDescent="0.3">
      <c r="A31" s="40">
        <v>3</v>
      </c>
      <c r="B31" s="24">
        <v>5</v>
      </c>
      <c r="C31" s="5"/>
      <c r="D31" s="24">
        <v>6</v>
      </c>
      <c r="E31" s="5"/>
      <c r="F31" s="43"/>
    </row>
    <row r="32" spans="1:8" ht="15" thickBot="1" x14ac:dyDescent="0.35">
      <c r="A32" s="49" t="s">
        <v>59</v>
      </c>
      <c r="B32" s="42">
        <v>7</v>
      </c>
      <c r="C32" s="50"/>
      <c r="D32" s="42">
        <v>0</v>
      </c>
      <c r="E32" s="50"/>
      <c r="F32" s="44"/>
    </row>
    <row r="33" spans="1:6" ht="15" thickBot="1" x14ac:dyDescent="0.35"/>
    <row r="34" spans="1:6" ht="18" x14ac:dyDescent="0.35">
      <c r="A34" s="46" t="s">
        <v>58</v>
      </c>
      <c r="B34" s="38"/>
      <c r="C34" s="47" t="s">
        <v>53</v>
      </c>
      <c r="D34" s="38"/>
      <c r="E34" s="48"/>
      <c r="F34" s="39" t="s">
        <v>45</v>
      </c>
    </row>
    <row r="35" spans="1:6" x14ac:dyDescent="0.3">
      <c r="A35" s="40" t="s">
        <v>46</v>
      </c>
      <c r="B35" s="24" t="s">
        <v>47</v>
      </c>
      <c r="C35" s="24" t="s">
        <v>48</v>
      </c>
      <c r="D35" s="24" t="s">
        <v>47</v>
      </c>
      <c r="E35" s="24" t="s">
        <v>48</v>
      </c>
      <c r="F35" s="41" t="s">
        <v>49</v>
      </c>
    </row>
    <row r="36" spans="1:6" x14ac:dyDescent="0.3">
      <c r="A36" s="40">
        <v>4</v>
      </c>
      <c r="B36" s="24">
        <v>7</v>
      </c>
      <c r="C36" s="24"/>
      <c r="D36" s="24">
        <v>1</v>
      </c>
      <c r="E36" s="24"/>
      <c r="F36" s="41"/>
    </row>
    <row r="37" spans="1:6" x14ac:dyDescent="0.3">
      <c r="A37" s="40">
        <v>5</v>
      </c>
      <c r="B37" s="24">
        <v>2</v>
      </c>
      <c r="C37" s="5"/>
      <c r="D37" s="24">
        <v>3</v>
      </c>
      <c r="E37" s="5" t="s">
        <v>10</v>
      </c>
      <c r="F37" s="43"/>
    </row>
    <row r="38" spans="1:6" x14ac:dyDescent="0.3">
      <c r="A38" s="40">
        <v>6</v>
      </c>
      <c r="B38" s="24">
        <v>4</v>
      </c>
      <c r="C38" s="5"/>
      <c r="D38" s="24">
        <v>5</v>
      </c>
      <c r="E38" s="5"/>
      <c r="F38" s="43"/>
    </row>
    <row r="39" spans="1:6" ht="15" thickBot="1" x14ac:dyDescent="0.35">
      <c r="A39" s="49">
        <v>7</v>
      </c>
      <c r="B39" s="42">
        <v>6</v>
      </c>
      <c r="C39" s="50"/>
      <c r="D39" s="42">
        <v>7</v>
      </c>
      <c r="E39" s="50"/>
      <c r="F39" s="44"/>
    </row>
    <row r="40" spans="1:6" x14ac:dyDescent="0.3">
      <c r="C40" s="10" t="s">
        <v>54</v>
      </c>
      <c r="D40" s="4"/>
      <c r="E40" s="10"/>
    </row>
    <row r="41" spans="1:6" ht="15" thickBot="1" x14ac:dyDescent="0.35">
      <c r="C41" s="10"/>
      <c r="D41" s="4"/>
      <c r="E41" s="10"/>
    </row>
    <row r="42" spans="1:6" ht="18" x14ac:dyDescent="0.35">
      <c r="A42" s="46" t="s">
        <v>58</v>
      </c>
      <c r="B42" s="38"/>
      <c r="C42" s="47" t="s">
        <v>55</v>
      </c>
      <c r="D42" s="38"/>
      <c r="E42" s="48"/>
      <c r="F42" s="39" t="s">
        <v>45</v>
      </c>
    </row>
    <row r="43" spans="1:6" x14ac:dyDescent="0.3">
      <c r="A43" s="40" t="s">
        <v>46</v>
      </c>
      <c r="B43" s="24" t="s">
        <v>47</v>
      </c>
      <c r="C43" s="24" t="s">
        <v>48</v>
      </c>
      <c r="D43" s="24" t="s">
        <v>47</v>
      </c>
      <c r="E43" s="24" t="s">
        <v>48</v>
      </c>
      <c r="F43" s="41" t="s">
        <v>49</v>
      </c>
    </row>
    <row r="44" spans="1:6" x14ac:dyDescent="0.3">
      <c r="A44" s="40">
        <v>8</v>
      </c>
      <c r="B44" s="24"/>
      <c r="C44" s="5"/>
      <c r="D44" s="24"/>
      <c r="E44" s="5"/>
      <c r="F44" s="43"/>
    </row>
    <row r="45" spans="1:6" x14ac:dyDescent="0.3">
      <c r="A45" s="40">
        <v>9</v>
      </c>
      <c r="B45" s="24"/>
      <c r="C45" s="5"/>
      <c r="D45" s="24"/>
      <c r="E45" s="5"/>
      <c r="F45" s="43"/>
    </row>
    <row r="46" spans="1:6" ht="15" thickBot="1" x14ac:dyDescent="0.35">
      <c r="A46" s="49">
        <v>10</v>
      </c>
      <c r="B46" s="42"/>
      <c r="C46" s="50"/>
      <c r="D46" s="42"/>
      <c r="E46" s="50"/>
      <c r="F46" s="44"/>
    </row>
    <row r="47" spans="1:6" ht="174.6" x14ac:dyDescent="0.3">
      <c r="C47" s="51" t="s">
        <v>56</v>
      </c>
      <c r="E47" s="51"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Aida Michelle</v>
      </c>
      <c r="C3" s="24" t="str">
        <f>VLOOKUP(B3,'Competitor Roster'!B:C,2,FALSE)</f>
        <v>Velez</v>
      </c>
      <c r="D3" s="69" t="str">
        <f>VLOOKUP(A3,'Round Robin'!B:F,4,FALSE)</f>
        <v>2</v>
      </c>
      <c r="E3" s="69" t="str">
        <f>VLOOKUP(A3,'Round Robin'!B:F,4,FALSE)</f>
        <v>2</v>
      </c>
      <c r="F3" s="64"/>
      <c r="G3" s="64"/>
    </row>
    <row r="4" spans="1:7" x14ac:dyDescent="0.3">
      <c r="A4">
        <v>2</v>
      </c>
      <c r="B4" s="24" t="str">
        <f>VLOOKUP(A4,'Competitor Roster'!A:B,2,FALSE)</f>
        <v xml:space="preserve">Kathy </v>
      </c>
      <c r="C4" s="24" t="str">
        <f>VLOOKUP(B4,'Competitor Roster'!B:C,2,FALSE)</f>
        <v>Tokunaga</v>
      </c>
      <c r="D4" s="69">
        <f>VLOOKUP(A4,'Round Robin'!B:F,4,FALSE)</f>
        <v>0</v>
      </c>
      <c r="E4" s="69">
        <f>VLOOKUP(A4,'Round Robin'!B:F,4,FALSE)</f>
        <v>0</v>
      </c>
      <c r="F4" s="64"/>
      <c r="G4" s="64"/>
    </row>
    <row r="5" spans="1:7" x14ac:dyDescent="0.3">
      <c r="A5">
        <v>3</v>
      </c>
      <c r="B5" s="24" t="str">
        <f>VLOOKUP(A5,'Competitor Roster'!A:B,2,FALSE)</f>
        <v>Lisa</v>
      </c>
      <c r="C5" s="24" t="str">
        <f>VLOOKUP(B5,'Competitor Roster'!B:C,2,FALSE)</f>
        <v>Voss</v>
      </c>
      <c r="D5" s="69" t="str">
        <f>VLOOKUP(A5,'Round Robin'!B:F,4,FALSE)</f>
        <v>2</v>
      </c>
      <c r="E5" s="69" t="str">
        <f>VLOOKUP(A5,'Round Robin'!B:F,4,FALSE)</f>
        <v>2</v>
      </c>
      <c r="F5" s="64"/>
      <c r="G5" s="64"/>
    </row>
    <row r="6" spans="1:7" x14ac:dyDescent="0.3">
      <c r="A6">
        <v>4</v>
      </c>
      <c r="B6" s="24" t="e">
        <f>VLOOKUP(A6,'Competitor Roster'!A:B,2,FALSE)</f>
        <v>#N/A</v>
      </c>
      <c r="C6" s="24" t="e">
        <f>VLOOKUP(B6,'Competitor Roster'!B:C,2,FALSE)</f>
        <v>#N/A</v>
      </c>
      <c r="D6" s="69" t="e">
        <f>VLOOKUP(A6,'Round Robin'!B:F,4,FALSE)</f>
        <v>#N/A</v>
      </c>
      <c r="E6" s="69" t="e">
        <f>VLOOKUP(A6,'Round Robin'!B:F,4,FALSE)</f>
        <v>#N/A</v>
      </c>
      <c r="F6" s="64"/>
      <c r="G6" s="64"/>
    </row>
    <row r="7" spans="1:7" x14ac:dyDescent="0.3">
      <c r="A7">
        <v>5</v>
      </c>
      <c r="B7" s="24" t="e">
        <f>VLOOKUP(A7,'Competitor Roster'!A:B,2,FALSE)</f>
        <v>#N/A</v>
      </c>
      <c r="C7" s="24" t="e">
        <f>VLOOKUP(B7,'Competitor Roster'!B:C,2,FALSE)</f>
        <v>#N/A</v>
      </c>
      <c r="D7" s="69" t="e">
        <f>VLOOKUP(A7,'Round Robin'!B:F,4,FALSE)</f>
        <v>#N/A</v>
      </c>
      <c r="E7" s="69" t="e">
        <f>VLOOKUP(A7,'Round Robin'!B:F,4,FALSE)</f>
        <v>#N/A</v>
      </c>
      <c r="F7" s="64"/>
      <c r="G7" s="64"/>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E. Haugen</cp:lastModifiedBy>
  <cp:lastPrinted>2017-04-11T21:09:52Z</cp:lastPrinted>
  <dcterms:created xsi:type="dcterms:W3CDTF">2012-12-13T18:30:16Z</dcterms:created>
  <dcterms:modified xsi:type="dcterms:W3CDTF">2017-04-11T21:10:01Z</dcterms:modified>
</cp:coreProperties>
</file>