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Owner\Documents\Strongman\805 Strongman\"/>
    </mc:Choice>
  </mc:AlternateContent>
  <xr:revisionPtr revIDLastSave="0" documentId="13_ncr:1_{35FB29AD-C681-4BEA-89EB-3BA530E0E29E}" xr6:coauthVersionLast="46" xr6:coauthVersionMax="46" xr10:uidLastSave="{00000000-0000-0000-0000-000000000000}"/>
  <bookViews>
    <workbookView xWindow="-110" yWindow="-110" windowWidth="19420" windowHeight="10420"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Placings" sheetId="14" r:id="rId11"/>
  </sheets>
  <definedNames>
    <definedName name="_xlnm.Print_Area" localSheetId="5">'Competitor Roster'!$A$1:$E$8</definedName>
    <definedName name="_xlnm.Print_Area" localSheetId="2">'Heavy Weight Men'!$A$1:$L$34</definedName>
    <definedName name="_xlnm.Print_Area" localSheetId="10">Placings!$A$1:$H$22</definedName>
    <definedName name="_xlnm.Print_Area" localSheetId="6">'Round Robin'!$A$2:$F$28</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C3" i="9"/>
  <c r="C1" i="14"/>
  <c r="C2" i="9"/>
  <c r="E3" i="14" l="1"/>
  <c r="F3" i="14"/>
  <c r="E4" i="14"/>
  <c r="F4" i="14"/>
  <c r="E5" i="14"/>
  <c r="F5" i="14"/>
  <c r="A2" i="14" l="1"/>
  <c r="B2" i="14"/>
  <c r="E2" i="14"/>
  <c r="F2" i="14"/>
  <c r="A3" i="14"/>
  <c r="B3" i="14"/>
  <c r="A7" i="14"/>
  <c r="B7" i="14"/>
  <c r="E7" i="14"/>
  <c r="F7" i="14"/>
  <c r="A11" i="14"/>
  <c r="B11" i="14"/>
  <c r="E11" i="14"/>
  <c r="F11" i="14"/>
  <c r="A15" i="14"/>
  <c r="B15" i="14"/>
  <c r="E15" i="14"/>
  <c r="F15" i="14"/>
  <c r="A4" i="14"/>
  <c r="B4" i="14"/>
  <c r="A19" i="14"/>
  <c r="B19" i="14"/>
  <c r="E19" i="14"/>
  <c r="F19" i="14"/>
  <c r="A8" i="14"/>
  <c r="B8" i="14"/>
  <c r="E8" i="14"/>
  <c r="F8" i="14"/>
  <c r="A12" i="14"/>
  <c r="B12" i="14"/>
  <c r="E12" i="14"/>
  <c r="F12" i="14"/>
  <c r="A16" i="14"/>
  <c r="B16" i="14"/>
  <c r="E16" i="14"/>
  <c r="F16" i="14"/>
  <c r="A20" i="14"/>
  <c r="B20" i="14"/>
  <c r="E20" i="14"/>
  <c r="F20" i="14"/>
  <c r="A5" i="14"/>
  <c r="B5" i="14"/>
  <c r="A13" i="14"/>
  <c r="B13" i="14"/>
  <c r="E13" i="14"/>
  <c r="F13" i="14"/>
  <c r="A9" i="14"/>
  <c r="B9" i="14"/>
  <c r="E9" i="14"/>
  <c r="F9" i="14"/>
  <c r="A17" i="14"/>
  <c r="B17" i="14"/>
  <c r="E17" i="14"/>
  <c r="F17" i="14"/>
  <c r="A14" i="14"/>
  <c r="B14" i="14"/>
  <c r="C14" i="14" s="1"/>
  <c r="D14" i="14" s="1"/>
  <c r="E14" i="14"/>
  <c r="F14" i="14"/>
  <c r="A21" i="14"/>
  <c r="B21" i="14"/>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18" i="14" l="1"/>
  <c r="G14" i="14"/>
  <c r="G22" i="14"/>
  <c r="G10" i="14"/>
  <c r="G6" i="14"/>
  <c r="B7" i="12"/>
  <c r="C7" i="12" s="1"/>
  <c r="B6" i="12"/>
  <c r="C6" i="12" s="1"/>
  <c r="B5" i="12"/>
  <c r="C5" i="12" s="1"/>
  <c r="B4" i="12"/>
  <c r="C4" i="12" s="1"/>
  <c r="B3" i="12"/>
  <c r="E12" i="10"/>
  <c r="E11" i="10"/>
  <c r="E10" i="10"/>
  <c r="C12" i="10"/>
  <c r="C11" i="10"/>
  <c r="C10" i="10"/>
  <c r="E6" i="10"/>
  <c r="E5" i="10"/>
  <c r="E4" i="10"/>
  <c r="C6" i="10"/>
  <c r="C5" i="10"/>
  <c r="C4" i="10"/>
  <c r="C28" i="9"/>
  <c r="C26" i="9"/>
  <c r="C23" i="9"/>
  <c r="C21" i="9"/>
  <c r="C18" i="9"/>
  <c r="C16" i="9"/>
  <c r="C13" i="9"/>
  <c r="C11" i="9"/>
  <c r="C8" i="9"/>
  <c r="C6" i="9"/>
  <c r="C27" i="9"/>
  <c r="C25" i="9"/>
  <c r="C22" i="9"/>
  <c r="C20" i="9"/>
  <c r="C17" i="9"/>
  <c r="C15" i="9"/>
  <c r="C12" i="9"/>
  <c r="C10" i="9"/>
  <c r="C7" i="9"/>
  <c r="C5" i="9"/>
  <c r="E18" i="7"/>
  <c r="B7" i="7"/>
  <c r="E7" i="7" s="1"/>
  <c r="H30" i="1"/>
  <c r="H14" i="1"/>
  <c r="H24" i="1"/>
  <c r="H8" i="1"/>
  <c r="E21" i="1"/>
  <c r="E9" i="1"/>
  <c r="D10" i="9" l="1"/>
  <c r="D20" i="9"/>
  <c r="D6" i="9"/>
  <c r="D16" i="9"/>
  <c r="D26" i="9"/>
  <c r="D12" i="9"/>
  <c r="D22" i="9"/>
  <c r="D8" i="9"/>
  <c r="D18" i="9"/>
  <c r="D28" i="9"/>
  <c r="D15" i="9"/>
  <c r="D25" i="9"/>
  <c r="D11" i="9"/>
  <c r="D21" i="9"/>
  <c r="D7" i="9"/>
  <c r="D17" i="9"/>
  <c r="D27" i="9"/>
  <c r="D13" i="9"/>
  <c r="D23" i="9"/>
  <c r="D5" i="9"/>
  <c r="C3" i="12"/>
</calcChain>
</file>

<file path=xl/sharedStrings.xml><?xml version="1.0" encoding="utf-8"?>
<sst xmlns="http://schemas.openxmlformats.org/spreadsheetml/2006/main" count="395" uniqueCount="101">
  <si>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</si>
  <si>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</si>
  <si>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</si>
  <si>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</si>
  <si>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</si>
  <si>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</si>
  <si>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</si>
  <si>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</si>
  <si>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</si>
  <si>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</si>
  <si>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</si>
  <si>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</si>
  <si>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</si>
  <si>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</si>
  <si>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</si>
  <si>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</si>
  <si>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</si>
  <si>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</si>
  <si>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</si>
  <si>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</si>
  <si>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</si>
  <si>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</si>
  <si>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</si>
  <si>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</si>
  <si>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</si>
  <si>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</si>
  <si>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</si>
  <si>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</si>
  <si>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</si>
  <si>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</si>
  <si>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</si>
  <si>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</si>
  <si>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</si>
  <si>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</si>
  <si>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</si>
  <si>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</si>
  <si>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</si>
  <si>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</si>
  <si>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</si>
  <si>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</si>
  <si>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</si>
  <si>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</si>
  <si>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</si>
  <si>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</si>
  <si>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</si>
  <si>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</si>
  <si>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</si>
  <si>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</si>
  <si>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</si>
  <si>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</si>
  <si>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</si>
  <si>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</si>
  <si>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</si>
  <si>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</si>
  <si>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</si>
  <si>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</si>
  <si>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</si>
  <si>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</si>
  <si>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</si>
  <si>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</si>
  <si>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</si>
  <si>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</si>
  <si>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</si>
  <si>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</si>
  <si>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</si>
  <si>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</si>
  <si>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</si>
  <si>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</si>
  <si>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</si>
  <si>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</si>
  <si>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</si>
  <si>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5-athletes</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</si>
  <si>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</si>
  <si>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</si>
  <si>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</si>
  <si>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</si>
  <si>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</si>
  <si>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</si>
  <si>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</si>
  <si>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</si>
  <si>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</si>
  <si>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</si>
  <si>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</si>
  <si>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Placing</t>
  </si>
  <si>
    <t>bouts won</t>
  </si>
  <si>
    <t xml:space="preserve">805 Strongest Team </t>
  </si>
  <si>
    <t>Women's Middleweight</t>
  </si>
  <si>
    <t>Deanna</t>
  </si>
  <si>
    <t>Flores</t>
  </si>
  <si>
    <t>F</t>
  </si>
  <si>
    <t>Samantha</t>
  </si>
  <si>
    <t>Scardino</t>
  </si>
  <si>
    <t xml:space="preserve">Adrienne </t>
  </si>
  <si>
    <t>Snyder</t>
  </si>
  <si>
    <t>Silvia</t>
  </si>
  <si>
    <t>Arreola</t>
  </si>
  <si>
    <t>MJ</t>
  </si>
  <si>
    <t>Barnett</t>
  </si>
  <si>
    <t>F/M</t>
  </si>
  <si>
    <t>0</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</si>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</sst>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1"/>
      <name val="Arial"/>
      <family val="2"/>
    </font>
    <font>
      <sz val="10"/>
      <name val="Arial"/>
      <family val="2"/>
    </font>
    <font>
      <b/>
      <sz val="1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8" fillId="0" borderId="0"/>
    <xf numFmtId="0" fontId="18" fillId="0" borderId="0"/>
  </cellStyleXfs>
  <cellXfs count="14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0" xfId="0" applyFill="1" applyBorder="1"/>
    <xf numFmtId="0" fontId="0" fillId="0" borderId="24" xfId="0" applyBorder="1" applyAlignment="1">
      <alignment horizontal="center"/>
    </xf>
    <xf numFmtId="0" fontId="5" fillId="0" borderId="0" xfId="0" applyFont="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1" fillId="0" borderId="3" xfId="0" applyFont="1" applyBorder="1" applyProtection="1">
      <protection locked="0"/>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15" fillId="0" borderId="0" xfId="0" applyFont="1" applyAlignment="1">
      <alignment wrapText="1"/>
    </xf>
    <xf numFmtId="0" fontId="0" fillId="6" borderId="3" xfId="0" applyFill="1" applyBorder="1"/>
    <xf numFmtId="49" fontId="0" fillId="0" borderId="33" xfId="0" applyNumberFormat="1" applyFill="1" applyBorder="1" applyAlignment="1">
      <alignment horizontal="right"/>
    </xf>
    <xf numFmtId="0" fontId="0" fillId="0" borderId="15" xfId="0" applyBorder="1" applyAlignment="1" applyProtection="1">
      <alignment horizontal="center"/>
      <protection locked="0"/>
    </xf>
    <xf numFmtId="0" fontId="17" fillId="0" borderId="0" xfId="1" applyFont="1" applyFill="1" applyBorder="1" applyAlignment="1">
      <alignment horizontal="left" wrapText="1"/>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1" fillId="0" borderId="22" xfId="0" applyFont="1" applyBorder="1" applyAlignment="1" applyProtection="1">
      <alignment horizontal="center"/>
      <protection locked="0"/>
    </xf>
    <xf numFmtId="0" fontId="7" fillId="0" borderId="0" xfId="0" applyFont="1" applyAlignment="1">
      <alignment horizontal="center"/>
    </xf>
    <xf numFmtId="0" fontId="0" fillId="0" borderId="2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7" borderId="29" xfId="0" applyFill="1" applyBorder="1" applyAlignment="1">
      <alignment horizontal="center"/>
    </xf>
    <xf numFmtId="0" fontId="0" fillId="7" borderId="30" xfId="0" applyFill="1" applyBorder="1"/>
    <xf numFmtId="49" fontId="0" fillId="7" borderId="29" xfId="0" applyNumberFormat="1" applyFill="1" applyBorder="1" applyAlignment="1">
      <alignment horizontal="center"/>
    </xf>
    <xf numFmtId="49" fontId="0" fillId="7" borderId="34" xfId="0" applyNumberFormat="1" applyFill="1" applyBorder="1" applyAlignment="1">
      <alignment horizontal="center"/>
    </xf>
    <xf numFmtId="0" fontId="0" fillId="7" borderId="36" xfId="0" applyFill="1" applyBorder="1"/>
    <xf numFmtId="49" fontId="0" fillId="7" borderId="31" xfId="0" applyNumberFormat="1" applyFill="1" applyBorder="1" applyAlignment="1">
      <alignment horizontal="center"/>
    </xf>
    <xf numFmtId="0" fontId="0" fillId="7" borderId="32" xfId="0" applyFill="1" applyBorder="1"/>
    <xf numFmtId="0" fontId="19" fillId="0" borderId="0" xfId="0" applyFont="1" applyAlignment="1">
      <alignment horizontal="left"/>
    </xf>
    <xf numFmtId="0" fontId="5" fillId="0" borderId="0" xfId="0" applyFont="1" applyBorder="1" applyAlignment="1">
      <alignment horizontal="left"/>
    </xf>
    <xf numFmtId="0" fontId="0" fillId="0" borderId="19" xfId="0" applyFill="1" applyBorder="1" applyAlignment="1" applyProtection="1">
      <alignment horizontal="center"/>
      <protection locked="0"/>
    </xf>
    <xf numFmtId="49" fontId="0" fillId="7" borderId="37" xfId="0" applyNumberFormat="1" applyFill="1" applyBorder="1" applyAlignment="1">
      <alignment horizontal="center"/>
    </xf>
    <xf numFmtId="0" fontId="0" fillId="7" borderId="28" xfId="0" applyFill="1" applyBorder="1"/>
    <xf numFmtId="0" fontId="0" fillId="7" borderId="35" xfId="0" applyFill="1" applyBorder="1"/>
    <xf numFmtId="0" fontId="5" fillId="8" borderId="0" xfId="0" applyFont="1" applyFill="1" applyBorder="1" applyAlignment="1" applyProtection="1">
      <alignment horizontal="center"/>
      <protection locked="0"/>
    </xf>
    <xf numFmtId="0" fontId="0" fillId="8" borderId="19" xfId="0" applyFill="1" applyBorder="1" applyAlignment="1" applyProtection="1">
      <alignment horizontal="center"/>
      <protection locked="0"/>
    </xf>
    <xf numFmtId="49" fontId="0" fillId="8" borderId="29" xfId="0" applyNumberFormat="1" applyFill="1" applyBorder="1" applyAlignment="1">
      <alignment horizontal="center"/>
    </xf>
    <xf numFmtId="0" fontId="0" fillId="2" borderId="18"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8" borderId="18"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5" fillId="8" borderId="23" xfId="0" applyFont="1" applyFill="1" applyBorder="1" applyAlignment="1" applyProtection="1">
      <alignment horizontal="center"/>
      <protection locked="0"/>
    </xf>
    <xf numFmtId="0" fontId="5" fillId="8" borderId="24" xfId="0" applyFont="1" applyFill="1" applyBorder="1" applyAlignment="1" applyProtection="1">
      <alignment horizontal="center"/>
      <protection locked="0"/>
    </xf>
    <xf numFmtId="0" fontId="0" fillId="0" borderId="15" xfId="0" applyBorder="1"/>
    <xf numFmtId="0" fontId="7" fillId="0" borderId="16" xfId="0" applyFont="1" applyBorder="1"/>
    <xf numFmtId="0" fontId="5" fillId="0" borderId="0" xfId="0" applyFont="1" applyBorder="1"/>
    <xf numFmtId="0" fontId="1" fillId="0" borderId="26" xfId="0" applyFont="1" applyBorder="1"/>
    <xf numFmtId="0" fontId="1" fillId="0" borderId="18" xfId="0" applyFont="1" applyBorder="1"/>
    <xf numFmtId="0" fontId="0" fillId="5" borderId="29" xfId="0" applyFill="1" applyBorder="1"/>
    <xf numFmtId="0" fontId="0" fillId="5" borderId="31" xfId="0" applyFill="1" applyBorder="1"/>
    <xf numFmtId="0" fontId="0" fillId="4" borderId="26" xfId="0"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6" xfId="0" applyFont="1" applyBorder="1"/>
    <xf numFmtId="0" fontId="1" fillId="0" borderId="25" xfId="0" applyFont="1" applyBorder="1"/>
    <xf numFmtId="0" fontId="1" fillId="0" borderId="0" xfId="0" applyFont="1" applyBorder="1" applyProtection="1">
      <protection locked="0"/>
    </xf>
    <xf numFmtId="0" fontId="0" fillId="0" borderId="0" xfId="0" applyBorder="1" applyProtection="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1" xfId="0" applyBorder="1" applyProtection="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7" width="16.08984375" customWidth="1"/>
    <col min="8" max="8" width="18.6328125" customWidth="1"/>
    <col min="9" max="9" width="5.6328125" customWidth="1"/>
    <col min="10" max="10" width="16.08984375" customWidth="1"/>
    <col min="11" max="11" width="14.36328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36328125" customWidth="1"/>
    <col min="2" max="2" width="12.90625" customWidth="1"/>
    <col min="4" max="4" width="5.36328125" customWidth="1"/>
    <col min="5" max="5" width="12.36328125" bestFit="1" customWidth="1"/>
    <col min="6" max="6" width="7" customWidth="1"/>
    <col min="7" max="7" width="5.36328125" customWidth="1"/>
    <col min="8" max="8" width="12.90625" bestFit="1" customWidth="1"/>
    <col min="9" max="9" width="7" customWidth="1"/>
    <col min="10" max="10" width="5.36328125" customWidth="1"/>
    <col min="11" max="11" width="11.08984375" bestFit="1" customWidth="1"/>
    <col min="12" max="12" width="7" customWidth="1"/>
    <col min="13" max="13" width="5.36328125" customWidth="1"/>
    <col min="14" max="14" width="9.36328125" bestFit="1" customWidth="1"/>
    <col min="15" max="15" width="7" customWidth="1"/>
  </cols>
  <sheetData>
    <row r="1" spans="1:15" ht="15.5" x14ac:dyDescent="0.35">
      <c r="B1" s="11" t="s">
        <v>61</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3" t="str">
        <f>VLOOKUP(A3,'Competitor Roster'!A:B,2,FALSE)</f>
        <v>Deanna</v>
      </c>
      <c r="C3" s="69" t="str">
        <f>VLOOKUP(B3,'Competitor Roster'!B:E,2,FALSE)</f>
        <v>Flores</v>
      </c>
      <c r="D3" s="6">
        <v>2</v>
      </c>
      <c r="E3" s="53" t="str">
        <f>VLOOKUP(D3,'Competitor Roster'!A:B,2,FALSE)</f>
        <v>Samantha</v>
      </c>
      <c r="F3" s="69" t="str">
        <f>VLOOKUP(E3,'Competitor Roster'!B:E,2,FALSE)</f>
        <v>Scardino</v>
      </c>
      <c r="G3" s="6">
        <v>3</v>
      </c>
      <c r="H3" s="53" t="str">
        <f>VLOOKUP(G3,'Competitor Roster'!A:B,2,FALSE)</f>
        <v xml:space="preserve">Adrienne </v>
      </c>
      <c r="I3" s="69" t="str">
        <f>VLOOKUP(H3,'Competitor Roster'!B:E,2,FALSE)</f>
        <v>Snyder</v>
      </c>
      <c r="J3" s="6">
        <v>4</v>
      </c>
      <c r="K3" s="53" t="str">
        <f>VLOOKUP(J3,'Competitor Roster'!A:B,2,FALSE)</f>
        <v>Silvia</v>
      </c>
      <c r="L3" s="69" t="str">
        <f>VLOOKUP(K3,'Competitor Roster'!B:E,2,FALSE)</f>
        <v>Arreola</v>
      </c>
      <c r="M3" s="6">
        <v>5</v>
      </c>
      <c r="N3" s="53" t="str">
        <f>VLOOKUP(M3,'Competitor Roster'!A:B,2,FALSE)</f>
        <v>MJ</v>
      </c>
      <c r="O3" s="69" t="str">
        <f>VLOOKUP(N3,'Competitor Roster'!B:E,2,FALSE)</f>
        <v>Barnett</v>
      </c>
    </row>
    <row r="4" spans="1:15" x14ac:dyDescent="0.35">
      <c r="A4">
        <v>1</v>
      </c>
      <c r="B4" s="68" t="str">
        <f>VLOOKUP(A3,'Round Robin'!B:F,4,FALSE)</f>
        <v>0</v>
      </c>
      <c r="D4">
        <v>2</v>
      </c>
      <c r="E4" s="68">
        <f>VLOOKUP(D3,'Round Robin'!B:F,4,FALSE)</f>
        <v>2</v>
      </c>
      <c r="H4" s="68" t="str">
        <f>VLOOKUP(G3,'Round Robin'!$B:$F,4,FALSE)</f>
        <v>2</v>
      </c>
      <c r="K4" s="68" t="str">
        <f>VLOOKUP(J3,'Round Robin'!$B:$F,4,FALSE)</f>
        <v>0</v>
      </c>
      <c r="N4" s="68" t="str">
        <f>VLOOKUP(M3,'Round Robin'!$B:$F,4,FALSE)</f>
        <v>2</v>
      </c>
    </row>
    <row r="5" spans="1:15" x14ac:dyDescent="0.35">
      <c r="A5">
        <v>1</v>
      </c>
      <c r="B5" s="68" t="str">
        <f>VLOOKUP(A4,'Round Robin'!B:F,4,FALSE)</f>
        <v>0</v>
      </c>
      <c r="D5">
        <v>2</v>
      </c>
    </row>
    <row r="6" spans="1:15" x14ac:dyDescent="0.35">
      <c r="A6">
        <v>1</v>
      </c>
      <c r="B6" s="68" t="str">
        <f>VLOOKUP(A5,'Round Robin'!B:F,4,FALSE)</f>
        <v>0</v>
      </c>
      <c r="D6">
        <v>2</v>
      </c>
    </row>
    <row r="7" spans="1:15" x14ac:dyDescent="0.35">
      <c r="A7">
        <v>1</v>
      </c>
      <c r="B7" s="68" t="str">
        <f>VLOOKUP(A6,'Round Robin'!B:F,4,FALSE)</f>
        <v>0</v>
      </c>
      <c r="D7">
        <v>2</v>
      </c>
    </row>
    <row r="8" spans="1:15" x14ac:dyDescent="0.35">
      <c r="A8">
        <v>1</v>
      </c>
      <c r="B8" s="68" t="str">
        <f>VLOOKUP(A7,'Round Robin'!B:F,4,FALSE)</f>
        <v>0</v>
      </c>
      <c r="D8">
        <v>2</v>
      </c>
    </row>
    <row r="9" spans="1:15" x14ac:dyDescent="0.35">
      <c r="A9">
        <v>1</v>
      </c>
      <c r="B9" s="68" t="str">
        <f>VLOOKUP(A8,'Round Robin'!B:F,4,FALSE)</f>
        <v>0</v>
      </c>
      <c r="D9">
        <v>2</v>
      </c>
    </row>
    <row r="10" spans="1:15" x14ac:dyDescent="0.35">
      <c r="A10">
        <v>1</v>
      </c>
      <c r="B10" s="68" t="str">
        <f>VLOOKUP(A9,'Round Robin'!B:F,4,FALSE)</f>
        <v>0</v>
      </c>
      <c r="D10">
        <v>2</v>
      </c>
    </row>
    <row r="11" spans="1:15" x14ac:dyDescent="0.35">
      <c r="A11">
        <v>1</v>
      </c>
      <c r="B11" s="68" t="str">
        <f>VLOOKUP(A10,'Round Robin'!B:F,4,FALSE)</f>
        <v>0</v>
      </c>
      <c r="D11">
        <v>2</v>
      </c>
    </row>
    <row r="12" spans="1:15" x14ac:dyDescent="0.35">
      <c r="A12">
        <v>1</v>
      </c>
      <c r="B12" s="68" t="str">
        <f>VLOOKUP(A11,'Round Robin'!B:F,4,FALSE)</f>
        <v>0</v>
      </c>
      <c r="D12">
        <v>2</v>
      </c>
    </row>
    <row r="13" spans="1:15" x14ac:dyDescent="0.35">
      <c r="A13">
        <v>1</v>
      </c>
      <c r="B13" s="68" t="str">
        <f>VLOOKUP(A12,'Round Robin'!B:F,4,FALSE)</f>
        <v>0</v>
      </c>
      <c r="D13">
        <v>2</v>
      </c>
    </row>
    <row r="14" spans="1:15" x14ac:dyDescent="0.35">
      <c r="A14">
        <v>1</v>
      </c>
      <c r="B14" s="68" t="str">
        <f>VLOOKUP(A13,'Round Robin'!B:F,4,FALSE)</f>
        <v>0</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2"/>
  <sheetViews>
    <sheetView workbookViewId="0">
      <pane ySplit="2" topLeftCell="A3" activePane="bottomLeft" state="frozen"/>
      <selection pane="bottomLeft" sqref="A1:H22"/>
    </sheetView>
  </sheetViews>
  <sheetFormatPr defaultRowHeight="14.5" x14ac:dyDescent="0.35"/>
  <cols>
    <col min="1" max="1" width="9.08984375" style="2" customWidth="1"/>
    <col min="2" max="2" width="4.6328125" style="2" customWidth="1"/>
    <col min="3" max="3" width="12.90625" bestFit="1" customWidth="1"/>
    <col min="4" max="4" width="12.90625" customWidth="1"/>
    <col min="5" max="5" width="8" hidden="1" customWidth="1"/>
    <col min="6" max="6" width="6.6328125" style="2" hidden="1" customWidth="1"/>
    <col min="7" max="7" width="7" style="10" customWidth="1"/>
    <col min="8" max="8" width="7" customWidth="1"/>
    <col min="9" max="9" width="17.54296875" bestFit="1" customWidth="1"/>
    <col min="10" max="10" width="7" customWidth="1"/>
    <col min="11" max="11" width="5.36328125" customWidth="1"/>
    <col min="12" max="12" width="11.08984375" bestFit="1" customWidth="1"/>
    <col min="13" max="13" width="7" customWidth="1"/>
    <col min="14" max="14" width="5.36328125" customWidth="1"/>
    <col min="15" max="15" width="9.36328125" bestFit="1" customWidth="1"/>
    <col min="16" max="16" width="7" customWidth="1"/>
  </cols>
  <sheetData>
    <row r="1" spans="1:9" ht="24" thickBot="1" x14ac:dyDescent="0.6">
      <c r="A1" s="105"/>
      <c r="B1" s="70"/>
      <c r="C1" s="20" t="str">
        <f>'Competitor Roster'!$B$1</f>
        <v xml:space="preserve">805 Strongest Team </v>
      </c>
      <c r="H1" s="10"/>
    </row>
    <row r="2" spans="1:9" ht="15" thickBot="1" x14ac:dyDescent="0.4">
      <c r="A2" s="134" t="str">
        <f>'Round Robin'!A4</f>
        <v>Match #</v>
      </c>
      <c r="B2" s="135" t="str">
        <f>'Round Robin'!B4</f>
        <v>Lot#</v>
      </c>
      <c r="C2" s="136" t="str">
        <f>'Competitor Roster'!$B$3</f>
        <v>Women's Middleweight</v>
      </c>
      <c r="D2" s="49"/>
      <c r="E2" s="136" t="str">
        <f>'Round Robin'!E4</f>
        <v>bouts won</v>
      </c>
      <c r="F2" s="135" t="str">
        <f>'Round Robin'!F4</f>
        <v xml:space="preserve">Points </v>
      </c>
      <c r="G2" s="135" t="s">
        <v>70</v>
      </c>
      <c r="H2" s="137" t="s">
        <v>83</v>
      </c>
    </row>
    <row r="3" spans="1:9" x14ac:dyDescent="0.35">
      <c r="A3" s="71">
        <f>'Round Robin'!A5</f>
        <v>1</v>
      </c>
      <c r="B3" s="72">
        <f>'Round Robin'!B5</f>
        <v>1</v>
      </c>
      <c r="C3" s="87"/>
      <c r="D3" s="87"/>
      <c r="E3" s="84" t="str">
        <f>'Round Robin'!$E$5</f>
        <v>0</v>
      </c>
      <c r="F3" s="72">
        <f>'Round Robin'!F5</f>
        <v>0</v>
      </c>
      <c r="G3" s="138"/>
      <c r="H3" s="79"/>
    </row>
    <row r="4" spans="1:9" ht="15" thickBot="1" x14ac:dyDescent="0.4">
      <c r="A4" s="71">
        <f>'Round Robin'!A10</f>
        <v>3</v>
      </c>
      <c r="B4" s="75">
        <f>'Round Robin'!B10</f>
        <v>1</v>
      </c>
      <c r="C4" s="88"/>
      <c r="D4" s="88"/>
      <c r="E4" s="139" t="str">
        <f>'Round Robin'!E10</f>
        <v>F</v>
      </c>
      <c r="F4" s="72">
        <f>'Round Robin'!F10</f>
        <v>0</v>
      </c>
      <c r="G4" s="138"/>
      <c r="H4" s="79"/>
    </row>
    <row r="5" spans="1:9" ht="15" thickBot="1" x14ac:dyDescent="0.4">
      <c r="A5" s="71">
        <f>'Round Robin'!A17</f>
        <v>6</v>
      </c>
      <c r="B5" s="75">
        <f>'Round Robin'!B17</f>
        <v>1</v>
      </c>
      <c r="C5" s="88"/>
      <c r="D5" s="88"/>
      <c r="E5" s="139" t="str">
        <f>'Round Robin'!E17</f>
        <v>F</v>
      </c>
      <c r="F5" s="72">
        <f>'Round Robin'!F17</f>
        <v>0</v>
      </c>
      <c r="G5" s="138"/>
      <c r="H5" s="79"/>
    </row>
    <row r="6" spans="1:9" ht="15" thickBot="1" x14ac:dyDescent="0.4">
      <c r="A6" s="71">
        <f>'Round Robin'!A25</f>
        <v>9</v>
      </c>
      <c r="B6" s="72">
        <f>'Round Robin'!B25</f>
        <v>1</v>
      </c>
      <c r="C6" s="89" t="str">
        <f>VLOOKUP(B6,'Competitor Roster'!A:B,2,FALSE)</f>
        <v>Deanna</v>
      </c>
      <c r="D6" s="89" t="str">
        <f>VLOOKUP(C6,'Competitor Roster'!B:C,2,FALSE)</f>
        <v>Flores</v>
      </c>
      <c r="E6" s="139" t="str">
        <f>'Round Robin'!E25</f>
        <v>F</v>
      </c>
      <c r="F6" s="72">
        <f>'Round Robin'!F25</f>
        <v>0</v>
      </c>
      <c r="G6" s="76">
        <f>SUM(F3:F6)</f>
        <v>0</v>
      </c>
      <c r="H6" s="83">
        <v>5</v>
      </c>
      <c r="I6" s="10"/>
    </row>
    <row r="7" spans="1:9" ht="15" thickBot="1" x14ac:dyDescent="0.4">
      <c r="A7" s="71">
        <f>'Round Robin'!A6</f>
        <v>0</v>
      </c>
      <c r="B7" s="75">
        <f>'Round Robin'!B6</f>
        <v>2</v>
      </c>
      <c r="C7" s="88"/>
      <c r="D7" s="88"/>
      <c r="E7" s="139" t="str">
        <f>'Round Robin'!E5</f>
        <v>0</v>
      </c>
      <c r="F7" s="74">
        <f>'Round Robin'!F6</f>
        <v>3</v>
      </c>
      <c r="G7" s="138"/>
      <c r="H7" s="79"/>
    </row>
    <row r="8" spans="1:9" ht="15" thickBot="1" x14ac:dyDescent="0.4">
      <c r="A8" s="71">
        <f>'Round Robin'!A12</f>
        <v>4</v>
      </c>
      <c r="B8" s="75">
        <f>'Round Robin'!B12</f>
        <v>2</v>
      </c>
      <c r="C8" s="88"/>
      <c r="D8" s="88"/>
      <c r="E8" s="139" t="e">
        <f>'Round Robin'!#REF!</f>
        <v>#REF!</v>
      </c>
      <c r="F8" s="72">
        <f>'Round Robin'!F12</f>
        <v>0</v>
      </c>
      <c r="G8" s="138"/>
      <c r="H8" s="79"/>
    </row>
    <row r="9" spans="1:9" ht="15" thickBot="1" x14ac:dyDescent="0.4">
      <c r="A9" s="71">
        <f>'Round Robin'!A20</f>
        <v>7</v>
      </c>
      <c r="B9" s="72">
        <f>'Round Robin'!B20</f>
        <v>2</v>
      </c>
      <c r="C9" s="88"/>
      <c r="D9" s="88"/>
      <c r="E9" s="139" t="str">
        <f>'Round Robin'!E20</f>
        <v>2</v>
      </c>
      <c r="F9" s="72">
        <f>'Round Robin'!F20</f>
        <v>3</v>
      </c>
      <c r="G9" s="138"/>
      <c r="H9" s="79"/>
    </row>
    <row r="10" spans="1:9" ht="15" thickBot="1" x14ac:dyDescent="0.4">
      <c r="A10" s="71">
        <f>'Round Robin'!A27</f>
        <v>10</v>
      </c>
      <c r="B10" s="72">
        <f>'Round Robin'!B27</f>
        <v>2</v>
      </c>
      <c r="C10" s="89" t="str">
        <f>VLOOKUP(B10,'Competitor Roster'!A:B,2,FALSE)</f>
        <v>Samantha</v>
      </c>
      <c r="D10" s="89" t="str">
        <f>VLOOKUP(C10,'Competitor Roster'!B:C,2,FALSE)</f>
        <v>Scardino</v>
      </c>
      <c r="E10" s="139" t="str">
        <f>'Round Robin'!E27</f>
        <v>0</v>
      </c>
      <c r="F10" s="72">
        <f>'Round Robin'!F27</f>
        <v>0</v>
      </c>
      <c r="G10" s="76">
        <f>SUM(F7:F10)</f>
        <v>6</v>
      </c>
      <c r="H10" s="83">
        <v>3</v>
      </c>
      <c r="I10" s="10"/>
    </row>
    <row r="11" spans="1:9" ht="15" thickBot="1" x14ac:dyDescent="0.4">
      <c r="A11" s="71">
        <f>'Round Robin'!A7</f>
        <v>2</v>
      </c>
      <c r="B11" s="75">
        <f>'Round Robin'!B7</f>
        <v>3</v>
      </c>
      <c r="C11" s="88"/>
      <c r="D11" s="88"/>
      <c r="E11" s="139" t="str">
        <f>'Round Robin'!E7</f>
        <v>2</v>
      </c>
      <c r="F11" s="72">
        <f>'Round Robin'!F7</f>
        <v>3</v>
      </c>
      <c r="G11" s="138"/>
      <c r="H11" s="79"/>
    </row>
    <row r="12" spans="1:9" ht="15" thickBot="1" x14ac:dyDescent="0.4">
      <c r="A12" s="71">
        <f>'Round Robin'!A13</f>
        <v>0</v>
      </c>
      <c r="B12" s="75">
        <f>'Round Robin'!B13</f>
        <v>3</v>
      </c>
      <c r="C12" s="88"/>
      <c r="D12" s="88"/>
      <c r="E12" s="139" t="str">
        <f>'Round Robin'!E13</f>
        <v>2</v>
      </c>
      <c r="F12" s="72">
        <f>'Round Robin'!F13</f>
        <v>3</v>
      </c>
      <c r="G12" s="138"/>
      <c r="H12" s="79"/>
    </row>
    <row r="13" spans="1:9" ht="15" thickBot="1" x14ac:dyDescent="0.4">
      <c r="A13" s="71">
        <f>'Round Robin'!A18</f>
        <v>0</v>
      </c>
      <c r="B13" s="72">
        <f>'Round Robin'!B18</f>
        <v>3</v>
      </c>
      <c r="C13" s="88"/>
      <c r="D13" s="88"/>
      <c r="E13" s="139" t="str">
        <f>'Round Robin'!E18</f>
        <v>2</v>
      </c>
      <c r="F13" s="72">
        <f>'Round Robin'!F18</f>
        <v>3</v>
      </c>
      <c r="G13" s="138"/>
      <c r="H13" s="79"/>
    </row>
    <row r="14" spans="1:9" ht="15" thickBot="1" x14ac:dyDescent="0.4">
      <c r="A14" s="71">
        <f>'Round Robin'!A22</f>
        <v>8</v>
      </c>
      <c r="B14" s="72">
        <f>'Round Robin'!B22</f>
        <v>3</v>
      </c>
      <c r="C14" s="89" t="str">
        <f>VLOOKUP(B14,'Competitor Roster'!A:B,2,FALSE)</f>
        <v xml:space="preserve">Adrienne </v>
      </c>
      <c r="D14" s="89" t="str">
        <f>VLOOKUP(C14,'Competitor Roster'!B:C,2,FALSE)</f>
        <v>Snyder</v>
      </c>
      <c r="E14" s="139" t="str">
        <f>'Round Robin'!E22</f>
        <v>2</v>
      </c>
      <c r="F14" s="72">
        <f>'Round Robin'!F22</f>
        <v>3</v>
      </c>
      <c r="G14" s="76">
        <f>SUM(F11:F14)</f>
        <v>12</v>
      </c>
      <c r="H14" s="83">
        <v>1</v>
      </c>
      <c r="I14" s="10"/>
    </row>
    <row r="15" spans="1:9" ht="15" thickBot="1" x14ac:dyDescent="0.4">
      <c r="A15" s="71">
        <f>'Round Robin'!A8</f>
        <v>0</v>
      </c>
      <c r="B15" s="75">
        <f>'Round Robin'!B8</f>
        <v>4</v>
      </c>
      <c r="C15" s="88"/>
      <c r="D15" s="88"/>
      <c r="E15" s="139" t="str">
        <f>'Round Robin'!E8</f>
        <v>0</v>
      </c>
      <c r="F15" s="72">
        <f>'Round Robin'!F8</f>
        <v>0</v>
      </c>
      <c r="G15" s="138"/>
      <c r="H15" s="79"/>
    </row>
    <row r="16" spans="1:9" ht="15" thickBot="1" x14ac:dyDescent="0.4">
      <c r="A16" s="71">
        <f>'Round Robin'!A15</f>
        <v>5</v>
      </c>
      <c r="B16" s="75">
        <f>'Round Robin'!B15</f>
        <v>4</v>
      </c>
      <c r="C16" s="88"/>
      <c r="D16" s="88"/>
      <c r="E16" s="139" t="str">
        <f>'Round Robin'!E15</f>
        <v>0</v>
      </c>
      <c r="F16" s="72">
        <f>'Round Robin'!F15</f>
        <v>0</v>
      </c>
      <c r="G16" s="138"/>
      <c r="H16" s="79"/>
    </row>
    <row r="17" spans="1:9" ht="15" thickBot="1" x14ac:dyDescent="0.4">
      <c r="A17" s="71">
        <f>'Round Robin'!A21</f>
        <v>0</v>
      </c>
      <c r="B17" s="72">
        <f>'Round Robin'!B21</f>
        <v>4</v>
      </c>
      <c r="C17" s="88"/>
      <c r="D17" s="88"/>
      <c r="E17" s="139" t="str">
        <f>'Round Robin'!E21</f>
        <v>0</v>
      </c>
      <c r="F17" s="72">
        <f>'Round Robin'!F21</f>
        <v>0</v>
      </c>
      <c r="G17" s="138"/>
      <c r="H17" s="79"/>
    </row>
    <row r="18" spans="1:9" ht="15" thickBot="1" x14ac:dyDescent="0.4">
      <c r="A18" s="71">
        <f>'Round Robin'!A26</f>
        <v>0</v>
      </c>
      <c r="B18" s="72">
        <f>'Round Robin'!B26</f>
        <v>4</v>
      </c>
      <c r="C18" s="89" t="str">
        <f>VLOOKUP(B18,'Competitor Roster'!A:B,2,FALSE)</f>
        <v>Silvia</v>
      </c>
      <c r="D18" s="89" t="str">
        <f>VLOOKUP(C18,'Competitor Roster'!B:C,2,FALSE)</f>
        <v>Arreola</v>
      </c>
      <c r="E18" s="139" t="str">
        <f>'Round Robin'!E26</f>
        <v>2</v>
      </c>
      <c r="F18" s="72">
        <f>'Round Robin'!F26</f>
        <v>3</v>
      </c>
      <c r="G18" s="76">
        <f>SUM(F15:F18)</f>
        <v>3</v>
      </c>
      <c r="H18" s="83">
        <v>4</v>
      </c>
    </row>
    <row r="19" spans="1:9" ht="15" thickBot="1" x14ac:dyDescent="0.4">
      <c r="A19" s="71">
        <f>'Round Robin'!A11</f>
        <v>0</v>
      </c>
      <c r="B19" s="75">
        <f>'Round Robin'!B11</f>
        <v>5</v>
      </c>
      <c r="C19" s="88"/>
      <c r="D19" s="88"/>
      <c r="E19" s="139" t="str">
        <f>'Round Robin'!E11</f>
        <v>2</v>
      </c>
      <c r="F19" s="72">
        <f>'Round Robin'!F11</f>
        <v>3</v>
      </c>
      <c r="G19" s="138"/>
      <c r="H19" s="79"/>
    </row>
    <row r="20" spans="1:9" ht="15" thickBot="1" x14ac:dyDescent="0.4">
      <c r="A20" s="71">
        <f>'Round Robin'!A16</f>
        <v>0</v>
      </c>
      <c r="B20" s="75">
        <f>'Round Robin'!B16</f>
        <v>5</v>
      </c>
      <c r="C20" s="88"/>
      <c r="D20" s="88"/>
      <c r="E20" s="139" t="str">
        <f>'Round Robin'!E16</f>
        <v>2</v>
      </c>
      <c r="F20" s="72">
        <f>'Round Robin'!F16</f>
        <v>3</v>
      </c>
      <c r="G20" s="138"/>
      <c r="H20" s="79"/>
    </row>
    <row r="21" spans="1:9" ht="15" thickBot="1" x14ac:dyDescent="0.4">
      <c r="A21" s="71">
        <f>'Round Robin'!A23</f>
        <v>0</v>
      </c>
      <c r="B21" s="72">
        <f>'Round Robin'!B23</f>
        <v>5</v>
      </c>
      <c r="C21" s="88"/>
      <c r="D21" s="88"/>
      <c r="E21" s="139" t="str">
        <f>'Round Robin'!E23</f>
        <v>0</v>
      </c>
      <c r="F21" s="72">
        <f>'Round Robin'!F23</f>
        <v>0</v>
      </c>
      <c r="G21" s="138"/>
      <c r="H21" s="79"/>
    </row>
    <row r="22" spans="1:9" ht="15" thickBot="1" x14ac:dyDescent="0.4">
      <c r="A22" s="140">
        <f>'Round Robin'!A28</f>
        <v>0</v>
      </c>
      <c r="B22" s="141">
        <f>'Round Robin'!B28</f>
        <v>5</v>
      </c>
      <c r="C22" s="89" t="str">
        <f>VLOOKUP(B22,'Competitor Roster'!A:B,2,FALSE)</f>
        <v>MJ</v>
      </c>
      <c r="D22" s="89" t="str">
        <f>VLOOKUP(C22,'Competitor Roster'!B:C,2,FALSE)</f>
        <v>Barnett</v>
      </c>
      <c r="E22" s="142" t="str">
        <f>'Round Robin'!E28</f>
        <v>2</v>
      </c>
      <c r="F22" s="141">
        <f>'Round Robin'!F28</f>
        <v>3</v>
      </c>
      <c r="G22" s="76">
        <f>SUM(F19:F22)</f>
        <v>9</v>
      </c>
      <c r="H22" s="83">
        <v>2</v>
      </c>
      <c r="I22" s="10"/>
    </row>
  </sheetData>
  <sortState xmlns:xlrd2="http://schemas.microsoft.com/office/spreadsheetml/2017/richdata2" ref="A3:E24">
    <sortCondition ref="B3:B24"/>
  </sortState>
  <pageMargins left="0.7" right="0.7" top="0.75" bottom="0.75" header="0.3" footer="0.3"/>
  <pageSetup scale="125"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7.632812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08984375" style="2" customWidth="1"/>
    <col min="2" max="2" width="16.08984375" style="2" customWidth="1"/>
    <col min="3" max="3" width="5.6328125" style="2" customWidth="1"/>
    <col min="4" max="4" width="16.08984375" style="2" customWidth="1"/>
    <col min="5" max="5" width="16.08984375" customWidth="1"/>
    <col min="6" max="6" width="5.6328125" customWidth="1"/>
    <col min="7" max="8" width="16.08984375" customWidth="1"/>
    <col min="9" max="9" width="5.6328125" customWidth="1"/>
    <col min="10" max="10" width="16.08984375" customWidth="1"/>
    <col min="11" max="11" width="5.6328125" customWidth="1"/>
    <col min="12" max="12" width="16.089843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4.36328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08984375" style="2" customWidth="1"/>
    <col min="2" max="2" width="16.08984375" customWidth="1"/>
    <col min="3" max="3" width="5.6328125" customWidth="1"/>
    <col min="4" max="5" width="16.08984375" customWidth="1"/>
    <col min="6" max="6" width="5.6328125" customWidth="1"/>
    <col min="7" max="8" width="16.08984375" customWidth="1"/>
    <col min="9" max="9" width="5.6328125" customWidth="1"/>
    <col min="10" max="10" width="16.08984375" customWidth="1"/>
    <col min="11" max="11" width="17.632812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workbookViewId="0">
      <selection sqref="A1:E8"/>
    </sheetView>
  </sheetViews>
  <sheetFormatPr defaultRowHeight="14.5" x14ac:dyDescent="0.35"/>
  <cols>
    <col min="1" max="1" width="5.36328125" customWidth="1"/>
    <col min="2" max="3" width="18.6328125" customWidth="1"/>
    <col min="4" max="4" width="5.54296875" customWidth="1"/>
  </cols>
  <sheetData>
    <row r="1" spans="1:5" ht="21" x14ac:dyDescent="0.5">
      <c r="A1" s="126"/>
      <c r="B1" s="127" t="s">
        <v>85</v>
      </c>
      <c r="C1" s="49"/>
      <c r="D1" s="49"/>
      <c r="E1" s="55"/>
    </row>
    <row r="2" spans="1:5" ht="15.5" x14ac:dyDescent="0.35">
      <c r="A2" s="58"/>
      <c r="B2" s="128" t="s">
        <v>71</v>
      </c>
      <c r="C2" s="128"/>
      <c r="D2" s="128"/>
      <c r="E2" s="129" t="s">
        <v>44</v>
      </c>
    </row>
    <row r="3" spans="1:5" ht="15.5" x14ac:dyDescent="0.35">
      <c r="A3" s="130" t="s">
        <v>26</v>
      </c>
      <c r="B3" s="106" t="s">
        <v>86</v>
      </c>
      <c r="C3" s="86"/>
      <c r="D3" s="86"/>
      <c r="E3" s="79"/>
    </row>
    <row r="4" spans="1:5" x14ac:dyDescent="0.35">
      <c r="A4" s="131">
        <v>1</v>
      </c>
      <c r="B4" s="5" t="s">
        <v>87</v>
      </c>
      <c r="C4" s="5" t="s">
        <v>88</v>
      </c>
      <c r="D4" s="5" t="s">
        <v>89</v>
      </c>
      <c r="E4" s="79">
        <v>166.9</v>
      </c>
    </row>
    <row r="5" spans="1:5" x14ac:dyDescent="0.35">
      <c r="A5" s="131">
        <v>2</v>
      </c>
      <c r="B5" s="5" t="s">
        <v>90</v>
      </c>
      <c r="C5" s="5" t="s">
        <v>91</v>
      </c>
      <c r="D5" s="5" t="s">
        <v>89</v>
      </c>
      <c r="E5" s="79">
        <v>166</v>
      </c>
    </row>
    <row r="6" spans="1:5" x14ac:dyDescent="0.35">
      <c r="A6" s="131">
        <v>3</v>
      </c>
      <c r="B6" s="5" t="s">
        <v>92</v>
      </c>
      <c r="C6" s="5" t="s">
        <v>93</v>
      </c>
      <c r="D6" s="5" t="s">
        <v>89</v>
      </c>
      <c r="E6" s="79">
        <v>174.4</v>
      </c>
    </row>
    <row r="7" spans="1:5" x14ac:dyDescent="0.35">
      <c r="A7" s="131">
        <v>4</v>
      </c>
      <c r="B7" s="5" t="s">
        <v>94</v>
      </c>
      <c r="C7" s="5" t="s">
        <v>95</v>
      </c>
      <c r="D7" s="5" t="s">
        <v>89</v>
      </c>
      <c r="E7" s="79">
        <v>166.4</v>
      </c>
    </row>
    <row r="8" spans="1:5" ht="15" thickBot="1" x14ac:dyDescent="0.4">
      <c r="A8" s="132">
        <v>5</v>
      </c>
      <c r="B8" s="51" t="s">
        <v>96</v>
      </c>
      <c r="C8" s="51" t="s">
        <v>97</v>
      </c>
      <c r="D8" s="51" t="s">
        <v>98</v>
      </c>
      <c r="E8" s="81">
        <v>232.5</v>
      </c>
    </row>
    <row r="9" spans="1:5" x14ac:dyDescent="0.35">
      <c r="B9" s="14"/>
      <c r="C9" s="14"/>
      <c r="D9" s="14"/>
    </row>
    <row r="10" spans="1:5" ht="15" thickBot="1" x14ac:dyDescent="0.4">
      <c r="A10" s="2"/>
    </row>
    <row r="11" spans="1:5" ht="21" x14ac:dyDescent="0.5">
      <c r="A11" s="47"/>
      <c r="B11" s="77" t="s">
        <v>72</v>
      </c>
      <c r="C11" s="77"/>
      <c r="D11" s="77"/>
      <c r="E11" s="55"/>
    </row>
    <row r="12" spans="1:5" ht="24.5" x14ac:dyDescent="0.35">
      <c r="A12" s="41" t="s">
        <v>73</v>
      </c>
      <c r="B12" s="78" t="s">
        <v>74</v>
      </c>
      <c r="C12" s="78"/>
      <c r="D12" s="78"/>
      <c r="E12" s="79"/>
    </row>
    <row r="13" spans="1:5" ht="24.5" x14ac:dyDescent="0.35">
      <c r="A13" s="41" t="s">
        <v>75</v>
      </c>
      <c r="B13" s="78" t="s">
        <v>76</v>
      </c>
      <c r="C13" s="78"/>
      <c r="D13" s="78"/>
      <c r="E13" s="79"/>
    </row>
    <row r="14" spans="1:5" ht="48.5" x14ac:dyDescent="0.35">
      <c r="A14" s="41" t="s">
        <v>77</v>
      </c>
      <c r="B14" s="78" t="s">
        <v>78</v>
      </c>
      <c r="C14" s="78"/>
      <c r="D14" s="78"/>
      <c r="E14" s="79"/>
    </row>
    <row r="15" spans="1:5" ht="48.5" x14ac:dyDescent="0.35">
      <c r="A15" s="41" t="s">
        <v>79</v>
      </c>
      <c r="B15" s="78" t="s">
        <v>80</v>
      </c>
      <c r="C15" s="78"/>
      <c r="D15" s="78"/>
      <c r="E15" s="79"/>
    </row>
    <row r="16" spans="1:5" ht="25" thickBot="1" x14ac:dyDescent="0.4">
      <c r="A16" s="50" t="s">
        <v>81</v>
      </c>
      <c r="B16" s="80" t="s">
        <v>82</v>
      </c>
      <c r="C16" s="80"/>
      <c r="D16" s="80"/>
      <c r="E16" s="81"/>
    </row>
    <row r="17" spans="1:4" x14ac:dyDescent="0.35">
      <c r="A17" s="2"/>
      <c r="B17" s="82"/>
      <c r="C17" s="82"/>
      <c r="D17" s="82"/>
    </row>
  </sheetData>
  <sortState xmlns:xlrd2="http://schemas.microsoft.com/office/spreadsheetml/2017/richdata2" ref="A33:E35">
    <sortCondition ref="A33:A35"/>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F28"/>
  <sheetViews>
    <sheetView tabSelected="1" workbookViewId="0">
      <pane ySplit="4" topLeftCell="A12" activePane="bottomLeft" state="frozen"/>
      <selection pane="bottomLeft" activeCell="A2" sqref="A2:F28"/>
    </sheetView>
  </sheetViews>
  <sheetFormatPr defaultRowHeight="14.5" x14ac:dyDescent="0.35"/>
  <cols>
    <col min="1" max="1" width="7.6328125" customWidth="1"/>
    <col min="2" max="2" width="4.6328125" style="2" customWidth="1"/>
    <col min="3" max="4" width="24.6328125" style="2" customWidth="1"/>
    <col min="5" max="5" width="12.6328125" style="2" customWidth="1"/>
  </cols>
  <sheetData>
    <row r="2" spans="1:6" ht="21.5" thickBot="1" x14ac:dyDescent="0.55000000000000004">
      <c r="C2" s="90" t="str">
        <f>'Competitor Roster'!$B$1</f>
        <v xml:space="preserve">805 Strongest Team </v>
      </c>
    </row>
    <row r="3" spans="1:6" ht="21" x14ac:dyDescent="0.5">
      <c r="A3" s="38" t="s">
        <v>50</v>
      </c>
      <c r="B3" s="39"/>
      <c r="C3" s="48" t="str">
        <f>'Competitor Roster'!$B$3</f>
        <v>Women's Middleweight</v>
      </c>
      <c r="D3" s="39"/>
      <c r="E3" s="66" t="s">
        <v>45</v>
      </c>
      <c r="F3" s="55"/>
    </row>
    <row r="4" spans="1:6" ht="15" thickBot="1" x14ac:dyDescent="0.4">
      <c r="A4" s="50" t="s">
        <v>46</v>
      </c>
      <c r="B4" s="43" t="s">
        <v>47</v>
      </c>
      <c r="C4" s="43" t="s">
        <v>48</v>
      </c>
      <c r="D4" s="24"/>
      <c r="E4" s="67" t="s">
        <v>84</v>
      </c>
      <c r="F4" s="133" t="s">
        <v>67</v>
      </c>
    </row>
    <row r="5" spans="1:6" x14ac:dyDescent="0.35">
      <c r="A5" s="71">
        <v>1</v>
      </c>
      <c r="B5" s="85">
        <v>1</v>
      </c>
      <c r="C5" s="87" t="str">
        <f>VLOOKUP(B5,'Competitor Roster'!A:B,2,FALSE)</f>
        <v>Deanna</v>
      </c>
      <c r="D5" s="87" t="str">
        <f>VLOOKUP(C5,'Competitor Roster'!B:C,2,FALSE)</f>
        <v>Flores</v>
      </c>
      <c r="E5" s="108" t="s">
        <v>99</v>
      </c>
      <c r="F5" s="109">
        <v>0</v>
      </c>
    </row>
    <row r="6" spans="1:6" ht="15" thickBot="1" x14ac:dyDescent="0.4">
      <c r="A6" s="114"/>
      <c r="B6" s="115">
        <v>2</v>
      </c>
      <c r="C6" s="116" t="str">
        <f>VLOOKUP(B6,'Competitor Roster'!A:B,2,FALSE)</f>
        <v>Samantha</v>
      </c>
      <c r="D6" s="116" t="str">
        <f>VLOOKUP(C6,'Competitor Roster'!B:C,2,FALSE)</f>
        <v>Scardino</v>
      </c>
      <c r="E6" s="98">
        <v>2</v>
      </c>
      <c r="F6" s="110">
        <v>3</v>
      </c>
    </row>
    <row r="7" spans="1:6" x14ac:dyDescent="0.35">
      <c r="A7" s="114">
        <v>2</v>
      </c>
      <c r="B7" s="117">
        <v>3</v>
      </c>
      <c r="C7" s="118" t="str">
        <f>VLOOKUP(B7,'Competitor Roster'!A:B,2,FALSE)</f>
        <v xml:space="preserve">Adrienne </v>
      </c>
      <c r="D7" s="119" t="str">
        <f>VLOOKUP(C7,'Competitor Roster'!B:C,2,FALSE)</f>
        <v>Snyder</v>
      </c>
      <c r="E7" s="100" t="s">
        <v>100</v>
      </c>
      <c r="F7" s="99">
        <v>3</v>
      </c>
    </row>
    <row r="8" spans="1:6" ht="15" thickBot="1" x14ac:dyDescent="0.4">
      <c r="A8" s="71"/>
      <c r="B8" s="91">
        <v>4</v>
      </c>
      <c r="C8" s="95" t="str">
        <f>VLOOKUP(B8,'Competitor Roster'!A:B,2,FALSE)</f>
        <v>Silvia</v>
      </c>
      <c r="D8" s="92" t="str">
        <f>VLOOKUP(C8,'Competitor Roster'!B:C,2,FALSE)</f>
        <v>Arreola</v>
      </c>
      <c r="E8" s="100" t="s">
        <v>99</v>
      </c>
      <c r="F8" s="99">
        <v>0</v>
      </c>
    </row>
    <row r="9" spans="1:6" ht="16" thickBot="1" x14ac:dyDescent="0.4">
      <c r="A9" s="121"/>
      <c r="B9" s="121"/>
      <c r="C9" s="111" t="s">
        <v>69</v>
      </c>
      <c r="D9" s="112"/>
      <c r="E9" s="113"/>
      <c r="F9" s="99"/>
    </row>
    <row r="10" spans="1:6" x14ac:dyDescent="0.35">
      <c r="A10" s="71">
        <v>3</v>
      </c>
      <c r="B10" s="93">
        <v>1</v>
      </c>
      <c r="C10" s="96" t="str">
        <f>VLOOKUP(B10,'Competitor Roster'!A:B,2,FALSE)</f>
        <v>Deanna</v>
      </c>
      <c r="D10" s="94" t="str">
        <f>VLOOKUP(C10,'Competitor Roster'!B:C,2,FALSE)</f>
        <v>Flores</v>
      </c>
      <c r="E10" s="100" t="s">
        <v>89</v>
      </c>
      <c r="F10" s="99">
        <v>0</v>
      </c>
    </row>
    <row r="11" spans="1:6" ht="15" thickBot="1" x14ac:dyDescent="0.4">
      <c r="A11" s="114"/>
      <c r="B11" s="115">
        <v>5</v>
      </c>
      <c r="C11" s="120" t="str">
        <f>VLOOKUP(B11,'Competitor Roster'!A:B,2,FALSE)</f>
        <v>MJ</v>
      </c>
      <c r="D11" s="116" t="str">
        <f>VLOOKUP(C11,'Competitor Roster'!B:C,2,FALSE)</f>
        <v>Barnett</v>
      </c>
      <c r="E11" s="100" t="s">
        <v>100</v>
      </c>
      <c r="F11" s="99">
        <v>3</v>
      </c>
    </row>
    <row r="12" spans="1:6" x14ac:dyDescent="0.35">
      <c r="A12" s="73">
        <v>4</v>
      </c>
      <c r="B12" s="93">
        <v>2</v>
      </c>
      <c r="C12" s="96" t="str">
        <f>VLOOKUP(B12,'Competitor Roster'!A:B,2,FALSE)</f>
        <v>Samantha</v>
      </c>
      <c r="D12" s="94" t="str">
        <f>VLOOKUP(C12,'Competitor Roster'!B:C,2,FALSE)</f>
        <v>Scardino</v>
      </c>
      <c r="E12" s="98">
        <v>0</v>
      </c>
      <c r="F12" s="99">
        <v>0</v>
      </c>
    </row>
    <row r="13" spans="1:6" ht="15" thickBot="1" x14ac:dyDescent="0.4">
      <c r="A13" s="114"/>
      <c r="B13" s="115">
        <v>3</v>
      </c>
      <c r="C13" s="120" t="str">
        <f>VLOOKUP(B13,'Competitor Roster'!A:B,2,FALSE)</f>
        <v xml:space="preserve">Adrienne </v>
      </c>
      <c r="D13" s="116" t="str">
        <f>VLOOKUP(C13,'Competitor Roster'!B:C,2,FALSE)</f>
        <v>Snyder</v>
      </c>
      <c r="E13" s="100" t="s">
        <v>100</v>
      </c>
      <c r="F13" s="99">
        <v>3</v>
      </c>
    </row>
    <row r="14" spans="1:6" ht="16" thickBot="1" x14ac:dyDescent="0.4">
      <c r="A14" s="121"/>
      <c r="B14" s="121"/>
      <c r="C14" s="111" t="s">
        <v>69</v>
      </c>
      <c r="D14" s="112"/>
      <c r="E14" s="100"/>
      <c r="F14" s="99"/>
    </row>
    <row r="15" spans="1:6" x14ac:dyDescent="0.35">
      <c r="A15" s="73">
        <v>5</v>
      </c>
      <c r="B15" s="93">
        <v>4</v>
      </c>
      <c r="C15" s="96" t="str">
        <f>VLOOKUP(B15,'Competitor Roster'!A:B,2,FALSE)</f>
        <v>Silvia</v>
      </c>
      <c r="D15" s="94" t="str">
        <f>VLOOKUP(C15,'Competitor Roster'!B:C,2,FALSE)</f>
        <v>Arreola</v>
      </c>
      <c r="E15" s="100" t="s">
        <v>99</v>
      </c>
      <c r="F15" s="99">
        <v>0</v>
      </c>
    </row>
    <row r="16" spans="1:6" ht="15" thickBot="1" x14ac:dyDescent="0.4">
      <c r="A16" s="114"/>
      <c r="B16" s="115">
        <v>5</v>
      </c>
      <c r="C16" s="120" t="str">
        <f>VLOOKUP(B16,'Competitor Roster'!A:B,2,FALSE)</f>
        <v>MJ</v>
      </c>
      <c r="D16" s="116" t="str">
        <f>VLOOKUP(C16,'Competitor Roster'!B:C,2,FALSE)</f>
        <v>Barnett</v>
      </c>
      <c r="E16" s="100" t="s">
        <v>100</v>
      </c>
      <c r="F16" s="99">
        <v>3</v>
      </c>
    </row>
    <row r="17" spans="1:6" x14ac:dyDescent="0.35">
      <c r="A17" s="73">
        <v>6</v>
      </c>
      <c r="B17" s="93">
        <v>1</v>
      </c>
      <c r="C17" s="96" t="str">
        <f>VLOOKUP(B17,'Competitor Roster'!A:B,2,FALSE)</f>
        <v>Deanna</v>
      </c>
      <c r="D17" s="94" t="str">
        <f>VLOOKUP(C17,'Competitor Roster'!B:C,2,FALSE)</f>
        <v>Flores</v>
      </c>
      <c r="E17" s="100" t="s">
        <v>89</v>
      </c>
      <c r="F17" s="99">
        <v>0</v>
      </c>
    </row>
    <row r="18" spans="1:6" ht="15" thickBot="1" x14ac:dyDescent="0.4">
      <c r="A18" s="114"/>
      <c r="B18" s="115">
        <v>3</v>
      </c>
      <c r="C18" s="120" t="str">
        <f>VLOOKUP(B18,'Competitor Roster'!A:B,2,FALSE)</f>
        <v xml:space="preserve">Adrienne </v>
      </c>
      <c r="D18" s="116" t="str">
        <f>VLOOKUP(C18,'Competitor Roster'!B:C,2,FALSE)</f>
        <v>Snyder</v>
      </c>
      <c r="E18" s="100" t="s">
        <v>100</v>
      </c>
      <c r="F18" s="99">
        <v>3</v>
      </c>
    </row>
    <row r="19" spans="1:6" ht="16" thickBot="1" x14ac:dyDescent="0.4">
      <c r="A19" s="121"/>
      <c r="B19" s="123"/>
      <c r="C19" s="124" t="s">
        <v>69</v>
      </c>
      <c r="D19" s="125"/>
      <c r="E19" s="100"/>
      <c r="F19" s="99"/>
    </row>
    <row r="20" spans="1:6" x14ac:dyDescent="0.35">
      <c r="A20" s="114">
        <v>7</v>
      </c>
      <c r="B20" s="117">
        <v>2</v>
      </c>
      <c r="C20" s="122" t="str">
        <f>VLOOKUP(B20,'Competitor Roster'!A:B,2,FALSE)</f>
        <v>Samantha</v>
      </c>
      <c r="D20" s="119" t="str">
        <f>VLOOKUP(C20,'Competitor Roster'!B:C,2,FALSE)</f>
        <v>Scardino</v>
      </c>
      <c r="E20" s="100" t="s">
        <v>100</v>
      </c>
      <c r="F20" s="99">
        <v>3</v>
      </c>
    </row>
    <row r="21" spans="1:6" ht="15" thickBot="1" x14ac:dyDescent="0.4">
      <c r="A21" s="73"/>
      <c r="B21" s="91">
        <v>4</v>
      </c>
      <c r="C21" s="95" t="str">
        <f>VLOOKUP(B21,'Competitor Roster'!A:B,2,FALSE)</f>
        <v>Silvia</v>
      </c>
      <c r="D21" s="92" t="str">
        <f>VLOOKUP(C21,'Competitor Roster'!B:C,2,FALSE)</f>
        <v>Arreola</v>
      </c>
      <c r="E21" s="100" t="s">
        <v>99</v>
      </c>
      <c r="F21" s="99">
        <v>0</v>
      </c>
    </row>
    <row r="22" spans="1:6" x14ac:dyDescent="0.35">
      <c r="A22" s="114">
        <v>8</v>
      </c>
      <c r="B22" s="117">
        <v>3</v>
      </c>
      <c r="C22" s="122" t="str">
        <f>VLOOKUP(B22,'Competitor Roster'!A:B,2,FALSE)</f>
        <v xml:space="preserve">Adrienne </v>
      </c>
      <c r="D22" s="119" t="str">
        <f>VLOOKUP(C22,'Competitor Roster'!B:C,2,FALSE)</f>
        <v>Snyder</v>
      </c>
      <c r="E22" s="100" t="s">
        <v>100</v>
      </c>
      <c r="F22" s="99">
        <v>3</v>
      </c>
    </row>
    <row r="23" spans="1:6" ht="15" thickBot="1" x14ac:dyDescent="0.4">
      <c r="A23" s="73"/>
      <c r="B23" s="91">
        <v>5</v>
      </c>
      <c r="C23" s="95" t="str">
        <f>VLOOKUP(B23,'Competitor Roster'!A:B,2,FALSE)</f>
        <v>MJ</v>
      </c>
      <c r="D23" s="92" t="str">
        <f>VLOOKUP(C23,'Competitor Roster'!B:C,2,FALSE)</f>
        <v>Barnett</v>
      </c>
      <c r="E23" s="100" t="s">
        <v>99</v>
      </c>
      <c r="F23" s="99">
        <v>0</v>
      </c>
    </row>
    <row r="24" spans="1:6" ht="16" thickBot="1" x14ac:dyDescent="0.4">
      <c r="A24" s="73"/>
      <c r="B24" s="73"/>
      <c r="C24" s="97" t="s">
        <v>69</v>
      </c>
      <c r="D24" s="107"/>
      <c r="E24" s="100"/>
      <c r="F24" s="99"/>
    </row>
    <row r="25" spans="1:6" x14ac:dyDescent="0.35">
      <c r="A25" s="73">
        <v>9</v>
      </c>
      <c r="B25" s="93">
        <v>1</v>
      </c>
      <c r="C25" s="96" t="str">
        <f>VLOOKUP(B25,'Competitor Roster'!A:B,2,FALSE)</f>
        <v>Deanna</v>
      </c>
      <c r="D25" s="94" t="str">
        <f>VLOOKUP(C25,'Competitor Roster'!B:C,2,FALSE)</f>
        <v>Flores</v>
      </c>
      <c r="E25" s="100" t="s">
        <v>89</v>
      </c>
      <c r="F25" s="99">
        <v>0</v>
      </c>
    </row>
    <row r="26" spans="1:6" ht="15" thickBot="1" x14ac:dyDescent="0.4">
      <c r="A26" s="114"/>
      <c r="B26" s="115">
        <v>4</v>
      </c>
      <c r="C26" s="120" t="str">
        <f>VLOOKUP(B26,'Competitor Roster'!A:B,2,FALSE)</f>
        <v>Silvia</v>
      </c>
      <c r="D26" s="116" t="str">
        <f>VLOOKUP(C26,'Competitor Roster'!B:C,2,FALSE)</f>
        <v>Arreola</v>
      </c>
      <c r="E26" s="101" t="s">
        <v>100</v>
      </c>
      <c r="F26" s="102">
        <v>3</v>
      </c>
    </row>
    <row r="27" spans="1:6" x14ac:dyDescent="0.35">
      <c r="A27" s="73">
        <v>10</v>
      </c>
      <c r="B27" s="93">
        <v>2</v>
      </c>
      <c r="C27" s="96" t="str">
        <f>VLOOKUP(B27,'Competitor Roster'!A:B,2,FALSE)</f>
        <v>Samantha</v>
      </c>
      <c r="D27" s="94" t="str">
        <f>VLOOKUP(C27,'Competitor Roster'!B:C,2,FALSE)</f>
        <v>Scardino</v>
      </c>
      <c r="E27" s="100" t="s">
        <v>99</v>
      </c>
      <c r="F27" s="99">
        <v>0</v>
      </c>
    </row>
    <row r="28" spans="1:6" ht="15" thickBot="1" x14ac:dyDescent="0.4">
      <c r="A28" s="115"/>
      <c r="B28" s="115">
        <v>5</v>
      </c>
      <c r="C28" s="120" t="str">
        <f>VLOOKUP(B28,'Competitor Roster'!A:B,2,FALSE)</f>
        <v>MJ</v>
      </c>
      <c r="D28" s="116" t="str">
        <f>VLOOKUP(C28,'Competitor Roster'!B:C,2,FALSE)</f>
        <v>Barnett</v>
      </c>
      <c r="E28" s="103" t="s">
        <v>100</v>
      </c>
      <c r="F28" s="104">
        <v>3</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36328125" style="2" customWidth="1"/>
    <col min="2" max="2" width="4.6328125" style="2" customWidth="1"/>
    <col min="3" max="3" width="24.6328125" customWidth="1"/>
    <col min="4" max="4" width="4.6328125" style="2" bestFit="1" customWidth="1"/>
    <col min="5" max="5" width="24.6328125" customWidth="1"/>
  </cols>
  <sheetData>
    <row r="1" spans="1:8" ht="21.5" thickBot="1" x14ac:dyDescent="0.55000000000000004">
      <c r="A1" s="46" t="s">
        <v>51</v>
      </c>
      <c r="F1" s="60"/>
      <c r="G1" s="61" t="s">
        <v>67</v>
      </c>
      <c r="H1" s="61" t="s">
        <v>68</v>
      </c>
    </row>
    <row r="2" spans="1:8" ht="18.5" x14ac:dyDescent="0.45">
      <c r="A2" s="47" t="s">
        <v>52</v>
      </c>
      <c r="B2" s="39"/>
      <c r="C2" s="48" t="s">
        <v>53</v>
      </c>
      <c r="D2" s="39"/>
      <c r="E2" s="49"/>
      <c r="F2" s="40" t="s">
        <v>45</v>
      </c>
    </row>
    <row r="3" spans="1:8" x14ac:dyDescent="0.35">
      <c r="A3" s="41" t="s">
        <v>46</v>
      </c>
      <c r="B3" s="24" t="s">
        <v>47</v>
      </c>
      <c r="C3" s="24" t="s">
        <v>48</v>
      </c>
      <c r="D3" s="24" t="s">
        <v>47</v>
      </c>
      <c r="E3" s="24" t="s">
        <v>48</v>
      </c>
      <c r="F3" s="42" t="s">
        <v>49</v>
      </c>
    </row>
    <row r="4" spans="1:8" x14ac:dyDescent="0.35">
      <c r="A4" s="41">
        <v>1</v>
      </c>
      <c r="B4" s="24">
        <v>1</v>
      </c>
      <c r="C4" s="24" t="str">
        <f>VLOOKUP(B4,'Competitor Roster'!A:B,2,FALSE)</f>
        <v>Deanna</v>
      </c>
      <c r="D4" s="24">
        <v>2</v>
      </c>
      <c r="E4" s="24" t="str">
        <f>VLOOKUP(D4,'Competitor Roster'!A:B,2,FALSE)</f>
        <v>Samantha</v>
      </c>
      <c r="F4" s="62"/>
      <c r="G4" s="63">
        <v>3</v>
      </c>
      <c r="H4" s="63">
        <v>0</v>
      </c>
    </row>
    <row r="5" spans="1:8" x14ac:dyDescent="0.35">
      <c r="A5" s="41">
        <v>2</v>
      </c>
      <c r="B5" s="24">
        <v>3</v>
      </c>
      <c r="C5" s="24" t="str">
        <f>VLOOKUP(B5,'Competitor Roster'!A:B,2,FALSE)</f>
        <v xml:space="preserve">Adrienne </v>
      </c>
      <c r="D5" s="24">
        <v>4</v>
      </c>
      <c r="E5" s="24" t="str">
        <f>VLOOKUP(D5,'Competitor Roster'!A:B,2,FALSE)</f>
        <v>Silvia</v>
      </c>
      <c r="F5" s="62"/>
      <c r="G5" s="63">
        <v>1</v>
      </c>
      <c r="H5" s="63">
        <v>2</v>
      </c>
    </row>
    <row r="6" spans="1:8" ht="15" thickBot="1" x14ac:dyDescent="0.4">
      <c r="A6" s="50">
        <v>3</v>
      </c>
      <c r="B6" s="43">
        <v>5</v>
      </c>
      <c r="C6" s="24" t="str">
        <f>VLOOKUP(B6,'Competitor Roster'!A:B,2,FALSE)</f>
        <v>MJ</v>
      </c>
      <c r="D6" s="24">
        <v>6</v>
      </c>
      <c r="E6" s="24" t="e">
        <f>VLOOKUP(D6,'Competitor Roster'!A:B,2,FALSE)</f>
        <v>#N/A</v>
      </c>
      <c r="F6" s="64"/>
      <c r="G6" s="63">
        <v>1</v>
      </c>
      <c r="H6" s="63">
        <v>2</v>
      </c>
    </row>
    <row r="7" spans="1:8" ht="15" thickBot="1" x14ac:dyDescent="0.4">
      <c r="C7" s="6"/>
      <c r="D7" s="53"/>
      <c r="E7" s="54"/>
    </row>
    <row r="8" spans="1:8" ht="18.5" x14ac:dyDescent="0.45">
      <c r="A8" s="47" t="s">
        <v>52</v>
      </c>
      <c r="B8" s="39"/>
      <c r="C8" s="48" t="s">
        <v>54</v>
      </c>
      <c r="D8" s="39"/>
      <c r="E8" s="49"/>
      <c r="F8" s="40" t="s">
        <v>45</v>
      </c>
    </row>
    <row r="9" spans="1:8" x14ac:dyDescent="0.35">
      <c r="A9" s="41" t="s">
        <v>46</v>
      </c>
      <c r="B9" s="24" t="s">
        <v>47</v>
      </c>
      <c r="C9" s="24" t="s">
        <v>48</v>
      </c>
      <c r="D9" s="24" t="s">
        <v>47</v>
      </c>
      <c r="E9" s="24" t="s">
        <v>48</v>
      </c>
      <c r="F9" s="42" t="s">
        <v>49</v>
      </c>
    </row>
    <row r="10" spans="1:8" x14ac:dyDescent="0.35">
      <c r="A10" s="41">
        <v>4</v>
      </c>
      <c r="B10" s="24">
        <v>1</v>
      </c>
      <c r="C10" s="24" t="str">
        <f>VLOOKUP(B10,'Competitor Roster'!A:B,2,FALSE)</f>
        <v>Deanna</v>
      </c>
      <c r="D10" s="24">
        <v>6</v>
      </c>
      <c r="E10" s="24" t="e">
        <f>VLOOKUP(D10,'Competitor Roster'!A:B,2,FALSE)</f>
        <v>#N/A</v>
      </c>
      <c r="F10" s="62"/>
      <c r="G10" s="63">
        <v>1</v>
      </c>
      <c r="H10" s="63">
        <v>2</v>
      </c>
    </row>
    <row r="11" spans="1:8" x14ac:dyDescent="0.35">
      <c r="A11" s="41">
        <v>5</v>
      </c>
      <c r="B11" s="24">
        <v>2</v>
      </c>
      <c r="C11" s="24" t="str">
        <f>VLOOKUP(B11,'Competitor Roster'!A:B,2,FALSE)</f>
        <v>Samantha</v>
      </c>
      <c r="D11" s="24">
        <v>3</v>
      </c>
      <c r="E11" s="24" t="str">
        <f>VLOOKUP(D11,'Competitor Roster'!A:B,2,FALSE)</f>
        <v xml:space="preserve">Adrienne </v>
      </c>
      <c r="F11" s="62"/>
      <c r="G11" s="63">
        <v>1</v>
      </c>
      <c r="H11" s="63">
        <v>2</v>
      </c>
    </row>
    <row r="12" spans="1:8" ht="15" thickBot="1" x14ac:dyDescent="0.4">
      <c r="A12" s="50">
        <v>6</v>
      </c>
      <c r="B12" s="43">
        <v>4</v>
      </c>
      <c r="C12" s="43" t="str">
        <f>VLOOKUP(B12,'Competitor Roster'!A:B,2,FALSE)</f>
        <v>Silvia</v>
      </c>
      <c r="D12" s="43">
        <v>5</v>
      </c>
      <c r="E12" s="43" t="str">
        <f>VLOOKUP(D12,'Competitor Roster'!A:B,2,FALSE)</f>
        <v>MJ</v>
      </c>
      <c r="F12" s="64"/>
      <c r="G12" s="63">
        <v>3</v>
      </c>
      <c r="H12" s="63">
        <v>0</v>
      </c>
    </row>
    <row r="13" spans="1:8" x14ac:dyDescent="0.35">
      <c r="C13" s="10" t="s">
        <v>55</v>
      </c>
      <c r="D13" s="4"/>
      <c r="E13" s="10"/>
    </row>
    <row r="14" spans="1:8" ht="15" thickBot="1" x14ac:dyDescent="0.4">
      <c r="C14" s="10"/>
      <c r="D14" s="4"/>
      <c r="E14" s="10"/>
    </row>
    <row r="15" spans="1:8" ht="18.5" x14ac:dyDescent="0.45">
      <c r="A15" s="47" t="s">
        <v>52</v>
      </c>
      <c r="B15" s="39"/>
      <c r="C15" s="48" t="s">
        <v>56</v>
      </c>
      <c r="D15" s="39"/>
      <c r="E15" s="55"/>
      <c r="F15" s="40" t="s">
        <v>45</v>
      </c>
    </row>
    <row r="16" spans="1:8" x14ac:dyDescent="0.35">
      <c r="A16" s="41" t="s">
        <v>46</v>
      </c>
      <c r="B16" s="24" t="s">
        <v>47</v>
      </c>
      <c r="C16" s="24" t="s">
        <v>48</v>
      </c>
      <c r="D16" s="24" t="s">
        <v>47</v>
      </c>
      <c r="E16" s="56" t="s">
        <v>48</v>
      </c>
      <c r="F16" s="42" t="s">
        <v>49</v>
      </c>
    </row>
    <row r="17" spans="1:8" x14ac:dyDescent="0.35">
      <c r="A17" s="41">
        <v>7</v>
      </c>
      <c r="B17" s="24"/>
      <c r="C17" s="24" t="s">
        <v>10</v>
      </c>
      <c r="D17" s="24"/>
      <c r="E17" s="56" t="s">
        <v>10</v>
      </c>
      <c r="F17" s="62"/>
      <c r="G17" s="63"/>
      <c r="H17" s="63"/>
    </row>
    <row r="18" spans="1:8" ht="15" thickBot="1" x14ac:dyDescent="0.4">
      <c r="A18" s="50">
        <v>8</v>
      </c>
      <c r="B18" s="43"/>
      <c r="C18" s="43" t="s">
        <v>10</v>
      </c>
      <c r="D18" s="43"/>
      <c r="E18" s="57" t="s">
        <v>10</v>
      </c>
      <c r="F18" s="64"/>
      <c r="G18" s="63"/>
      <c r="H18" s="63"/>
    </row>
    <row r="19" spans="1:8" ht="15" thickBot="1" x14ac:dyDescent="0.4">
      <c r="A19" s="24"/>
      <c r="B19" s="24"/>
      <c r="C19" s="24"/>
      <c r="D19" s="24"/>
      <c r="E19" s="24"/>
      <c r="F19" s="5"/>
    </row>
    <row r="20" spans="1:8" ht="18.5" x14ac:dyDescent="0.45">
      <c r="A20" s="47" t="s">
        <v>52</v>
      </c>
      <c r="B20" s="39"/>
      <c r="C20" s="48" t="s">
        <v>62</v>
      </c>
      <c r="D20" s="39"/>
      <c r="E20" s="55"/>
      <c r="F20" s="40" t="s">
        <v>45</v>
      </c>
    </row>
    <row r="21" spans="1:8" x14ac:dyDescent="0.35">
      <c r="A21" s="41" t="s">
        <v>46</v>
      </c>
      <c r="B21" s="24" t="s">
        <v>47</v>
      </c>
      <c r="C21" s="24" t="s">
        <v>48</v>
      </c>
      <c r="D21" s="24" t="s">
        <v>47</v>
      </c>
      <c r="E21" s="56" t="s">
        <v>48</v>
      </c>
      <c r="F21" s="42" t="s">
        <v>49</v>
      </c>
    </row>
    <row r="22" spans="1:8" x14ac:dyDescent="0.35">
      <c r="A22" s="41">
        <v>9</v>
      </c>
      <c r="B22" s="24"/>
      <c r="C22" s="24" t="s">
        <v>10</v>
      </c>
      <c r="D22" s="24"/>
      <c r="E22" s="56" t="s">
        <v>10</v>
      </c>
      <c r="F22" s="58"/>
      <c r="G22" s="63"/>
      <c r="H22" s="63"/>
    </row>
    <row r="23" spans="1:8" ht="15" thickBot="1" x14ac:dyDescent="0.4">
      <c r="A23" s="50">
        <v>10</v>
      </c>
      <c r="B23" s="43"/>
      <c r="C23" s="43" t="s">
        <v>10</v>
      </c>
      <c r="D23" s="43"/>
      <c r="E23" s="57" t="s">
        <v>10</v>
      </c>
      <c r="F23" s="59"/>
      <c r="G23" s="63"/>
      <c r="H23" s="63"/>
    </row>
    <row r="24" spans="1:8" ht="159.5" x14ac:dyDescent="0.35">
      <c r="C24" s="52" t="s">
        <v>57</v>
      </c>
      <c r="E24" s="52" t="s">
        <v>58</v>
      </c>
    </row>
    <row r="26" spans="1:8" ht="21.5" thickBot="1" x14ac:dyDescent="0.55000000000000004">
      <c r="A26" s="46" t="s">
        <v>51</v>
      </c>
    </row>
    <row r="27" spans="1:8" ht="18.5" x14ac:dyDescent="0.45">
      <c r="A27" s="47" t="s">
        <v>59</v>
      </c>
      <c r="B27" s="39"/>
      <c r="C27" s="48" t="s">
        <v>53</v>
      </c>
      <c r="D27" s="39"/>
      <c r="E27" s="49"/>
      <c r="F27" s="40" t="s">
        <v>45</v>
      </c>
    </row>
    <row r="28" spans="1:8" x14ac:dyDescent="0.35">
      <c r="A28" s="41" t="s">
        <v>46</v>
      </c>
      <c r="B28" s="24" t="s">
        <v>47</v>
      </c>
      <c r="C28" s="24" t="s">
        <v>48</v>
      </c>
      <c r="D28" s="24" t="s">
        <v>47</v>
      </c>
      <c r="E28" s="24" t="s">
        <v>48</v>
      </c>
      <c r="F28" s="42" t="s">
        <v>49</v>
      </c>
    </row>
    <row r="29" spans="1:8" x14ac:dyDescent="0.35">
      <c r="A29" s="41">
        <v>1</v>
      </c>
      <c r="B29" s="24">
        <v>1</v>
      </c>
      <c r="C29" s="5"/>
      <c r="D29" s="24">
        <v>2</v>
      </c>
      <c r="E29" s="5"/>
      <c r="F29" s="44"/>
    </row>
    <row r="30" spans="1:8" x14ac:dyDescent="0.35">
      <c r="A30" s="41">
        <v>2</v>
      </c>
      <c r="B30" s="24">
        <v>3</v>
      </c>
      <c r="C30" s="5"/>
      <c r="D30" s="24">
        <v>4</v>
      </c>
      <c r="E30" s="5"/>
      <c r="F30" s="44"/>
    </row>
    <row r="31" spans="1:8" x14ac:dyDescent="0.35">
      <c r="A31" s="41">
        <v>3</v>
      </c>
      <c r="B31" s="24">
        <v>5</v>
      </c>
      <c r="C31" s="5"/>
      <c r="D31" s="24">
        <v>6</v>
      </c>
      <c r="E31" s="5"/>
      <c r="F31" s="44"/>
    </row>
    <row r="32" spans="1:8" ht="15" thickBot="1" x14ac:dyDescent="0.4">
      <c r="A32" s="50" t="s">
        <v>60</v>
      </c>
      <c r="B32" s="43">
        <v>7</v>
      </c>
      <c r="C32" s="51"/>
      <c r="D32" s="43">
        <v>0</v>
      </c>
      <c r="E32" s="51"/>
      <c r="F32" s="45"/>
    </row>
    <row r="33" spans="1:6" ht="15" thickBot="1" x14ac:dyDescent="0.4"/>
    <row r="34" spans="1:6" ht="18.5" x14ac:dyDescent="0.45">
      <c r="A34" s="47" t="s">
        <v>59</v>
      </c>
      <c r="B34" s="39"/>
      <c r="C34" s="48" t="s">
        <v>54</v>
      </c>
      <c r="D34" s="39"/>
      <c r="E34" s="49"/>
      <c r="F34" s="40" t="s">
        <v>45</v>
      </c>
    </row>
    <row r="35" spans="1:6" x14ac:dyDescent="0.35">
      <c r="A35" s="41" t="s">
        <v>46</v>
      </c>
      <c r="B35" s="24" t="s">
        <v>47</v>
      </c>
      <c r="C35" s="24" t="s">
        <v>48</v>
      </c>
      <c r="D35" s="24" t="s">
        <v>47</v>
      </c>
      <c r="E35" s="24" t="s">
        <v>48</v>
      </c>
      <c r="F35" s="42" t="s">
        <v>49</v>
      </c>
    </row>
    <row r="36" spans="1:6" x14ac:dyDescent="0.35">
      <c r="A36" s="41">
        <v>4</v>
      </c>
      <c r="B36" s="24">
        <v>7</v>
      </c>
      <c r="C36" s="24"/>
      <c r="D36" s="24">
        <v>1</v>
      </c>
      <c r="E36" s="24"/>
      <c r="F36" s="42"/>
    </row>
    <row r="37" spans="1:6" x14ac:dyDescent="0.35">
      <c r="A37" s="41">
        <v>5</v>
      </c>
      <c r="B37" s="24">
        <v>2</v>
      </c>
      <c r="C37" s="5"/>
      <c r="D37" s="24">
        <v>3</v>
      </c>
      <c r="E37" s="5" t="s">
        <v>10</v>
      </c>
      <c r="F37" s="44"/>
    </row>
    <row r="38" spans="1:6" x14ac:dyDescent="0.35">
      <c r="A38" s="41">
        <v>6</v>
      </c>
      <c r="B38" s="24">
        <v>4</v>
      </c>
      <c r="C38" s="5"/>
      <c r="D38" s="24">
        <v>5</v>
      </c>
      <c r="E38" s="5"/>
      <c r="F38" s="44"/>
    </row>
    <row r="39" spans="1:6" ht="15" thickBot="1" x14ac:dyDescent="0.4">
      <c r="A39" s="50">
        <v>7</v>
      </c>
      <c r="B39" s="43">
        <v>6</v>
      </c>
      <c r="C39" s="51"/>
      <c r="D39" s="43">
        <v>7</v>
      </c>
      <c r="E39" s="51"/>
      <c r="F39" s="45"/>
    </row>
    <row r="40" spans="1:6" x14ac:dyDescent="0.35">
      <c r="C40" s="10" t="s">
        <v>55</v>
      </c>
      <c r="D40" s="4"/>
      <c r="E40" s="10"/>
    </row>
    <row r="41" spans="1:6" ht="15" thickBot="1" x14ac:dyDescent="0.4">
      <c r="C41" s="10"/>
      <c r="D41" s="4"/>
      <c r="E41" s="10"/>
    </row>
    <row r="42" spans="1:6" ht="18.5" x14ac:dyDescent="0.45">
      <c r="A42" s="47" t="s">
        <v>59</v>
      </c>
      <c r="B42" s="39"/>
      <c r="C42" s="48" t="s">
        <v>56</v>
      </c>
      <c r="D42" s="39"/>
      <c r="E42" s="49"/>
      <c r="F42" s="40" t="s">
        <v>45</v>
      </c>
    </row>
    <row r="43" spans="1:6" x14ac:dyDescent="0.35">
      <c r="A43" s="41" t="s">
        <v>46</v>
      </c>
      <c r="B43" s="24" t="s">
        <v>47</v>
      </c>
      <c r="C43" s="24" t="s">
        <v>48</v>
      </c>
      <c r="D43" s="24" t="s">
        <v>47</v>
      </c>
      <c r="E43" s="24" t="s">
        <v>48</v>
      </c>
      <c r="F43" s="42" t="s">
        <v>49</v>
      </c>
    </row>
    <row r="44" spans="1:6" x14ac:dyDescent="0.35">
      <c r="A44" s="41">
        <v>8</v>
      </c>
      <c r="B44" s="24"/>
      <c r="C44" s="5"/>
      <c r="D44" s="24"/>
      <c r="E44" s="5"/>
      <c r="F44" s="44"/>
    </row>
    <row r="45" spans="1:6" x14ac:dyDescent="0.35">
      <c r="A45" s="41">
        <v>9</v>
      </c>
      <c r="B45" s="24"/>
      <c r="C45" s="5"/>
      <c r="D45" s="24"/>
      <c r="E45" s="5"/>
      <c r="F45" s="44"/>
    </row>
    <row r="46" spans="1:6" ht="15" thickBot="1" x14ac:dyDescent="0.4">
      <c r="A46" s="50">
        <v>10</v>
      </c>
      <c r="B46" s="43"/>
      <c r="C46" s="51"/>
      <c r="D46" s="43"/>
      <c r="E46" s="51"/>
      <c r="F46" s="45"/>
    </row>
    <row r="47" spans="1:6" ht="159.5" x14ac:dyDescent="0.35">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36328125" customWidth="1"/>
    <col min="2" max="2" width="39.6328125" bestFit="1" customWidth="1"/>
  </cols>
  <sheetData>
    <row r="1" spans="1:7" ht="15.5" x14ac:dyDescent="0.35">
      <c r="B1" s="11" t="s">
        <v>61</v>
      </c>
      <c r="C1" s="10" t="s">
        <v>44</v>
      </c>
      <c r="D1" t="s">
        <v>63</v>
      </c>
      <c r="E1" t="s">
        <v>64</v>
      </c>
      <c r="F1" t="s">
        <v>65</v>
      </c>
      <c r="G1" t="s">
        <v>66</v>
      </c>
    </row>
    <row r="2" spans="1:7" x14ac:dyDescent="0.35">
      <c r="A2" s="10" t="s">
        <v>26</v>
      </c>
      <c r="B2" s="12" t="s">
        <v>43</v>
      </c>
    </row>
    <row r="3" spans="1:7" x14ac:dyDescent="0.35">
      <c r="A3">
        <v>1</v>
      </c>
      <c r="B3" s="24" t="str">
        <f>VLOOKUP(A3,'Competitor Roster'!A:B,2,FALSE)</f>
        <v>Deanna</v>
      </c>
      <c r="C3" s="24" t="str">
        <f>VLOOKUP(B3,'Competitor Roster'!B:E,2,FALSE)</f>
        <v>Flores</v>
      </c>
      <c r="D3" s="68" t="str">
        <f>VLOOKUP(A3,'Round Robin'!B:F,4,FALSE)</f>
        <v>0</v>
      </c>
      <c r="E3" s="68" t="str">
        <f>VLOOKUP(A3,'Round Robin'!B:F,4,FALSE)</f>
        <v>0</v>
      </c>
      <c r="F3" s="65"/>
      <c r="G3" s="65"/>
    </row>
    <row r="4" spans="1:7" x14ac:dyDescent="0.35">
      <c r="A4">
        <v>2</v>
      </c>
      <c r="B4" s="24" t="str">
        <f>VLOOKUP(A4,'Competitor Roster'!A:B,2,FALSE)</f>
        <v>Samantha</v>
      </c>
      <c r="C4" s="24" t="str">
        <f>VLOOKUP(B4,'Competitor Roster'!B:E,2,FALSE)</f>
        <v>Scardino</v>
      </c>
      <c r="D4" s="68">
        <f>VLOOKUP(A4,'Round Robin'!B:F,4,FALSE)</f>
        <v>2</v>
      </c>
      <c r="E4" s="68">
        <f>VLOOKUP(A4,'Round Robin'!B:F,4,FALSE)</f>
        <v>2</v>
      </c>
      <c r="F4" s="65"/>
      <c r="G4" s="65"/>
    </row>
    <row r="5" spans="1:7" x14ac:dyDescent="0.35">
      <c r="A5">
        <v>3</v>
      </c>
      <c r="B5" s="24" t="str">
        <f>VLOOKUP(A5,'Competitor Roster'!A:B,2,FALSE)</f>
        <v xml:space="preserve">Adrienne </v>
      </c>
      <c r="C5" s="24" t="str">
        <f>VLOOKUP(B5,'Competitor Roster'!B:E,2,FALSE)</f>
        <v>Snyder</v>
      </c>
      <c r="D5" s="68" t="str">
        <f>VLOOKUP(A5,'Round Robin'!B:F,4,FALSE)</f>
        <v>2</v>
      </c>
      <c r="E5" s="68" t="str">
        <f>VLOOKUP(A5,'Round Robin'!B:F,4,FALSE)</f>
        <v>2</v>
      </c>
      <c r="F5" s="65"/>
      <c r="G5" s="65"/>
    </row>
    <row r="6" spans="1:7" x14ac:dyDescent="0.35">
      <c r="A6">
        <v>4</v>
      </c>
      <c r="B6" s="24" t="str">
        <f>VLOOKUP(A6,'Competitor Roster'!A:B,2,FALSE)</f>
        <v>Silvia</v>
      </c>
      <c r="C6" s="24" t="str">
        <f>VLOOKUP(B6,'Competitor Roster'!B:E,2,FALSE)</f>
        <v>Arreola</v>
      </c>
      <c r="D6" s="68" t="str">
        <f>VLOOKUP(A6,'Round Robin'!B:F,4,FALSE)</f>
        <v>0</v>
      </c>
      <c r="E6" s="68" t="str">
        <f>VLOOKUP(A6,'Round Robin'!B:F,4,FALSE)</f>
        <v>0</v>
      </c>
      <c r="F6" s="65"/>
      <c r="G6" s="65"/>
    </row>
    <row r="7" spans="1:7" x14ac:dyDescent="0.35">
      <c r="A7">
        <v>5</v>
      </c>
      <c r="B7" s="24" t="str">
        <f>VLOOKUP(A7,'Competitor Roster'!A:B,2,FALSE)</f>
        <v>MJ</v>
      </c>
      <c r="C7" s="24" t="str">
        <f>VLOOKUP(B7,'Competitor Roster'!B:E,2,FALSE)</f>
        <v>Barnett</v>
      </c>
      <c r="D7" s="68" t="str">
        <f>VLOOKUP(A7,'Round Robin'!B:F,4,FALSE)</f>
        <v>2</v>
      </c>
      <c r="E7" s="68" t="str">
        <f>VLOOKUP(A7,'Round Robin'!B:F,4,FALSE)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Placings</vt:lpstr>
      <vt:lpstr>'Competitor Roster'!Print_Area</vt:lpstr>
      <vt:lpstr>'Heavy Weight Men'!Print_Area</vt:lpstr>
      <vt:lpstr>Placings!Print_Area</vt:lpstr>
      <vt:lpstr>'Round Robin'!Print_Area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2021-05-15T16:32:48Z</cp:lastPrinted>
  <dcterms:created xsi:type="dcterms:W3CDTF">2012-12-13T18:30:16Z</dcterms:created>
  <dcterms:modified xsi:type="dcterms:W3CDTF">2021-05-17T18:51:49Z</dcterms:modified>
</cp:coreProperties>
</file>